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11" yWindow="65281" windowWidth="20985" windowHeight="12240" firstSheet="5" activeTab="5"/>
  </bookViews>
  <sheets>
    <sheet name="ПО-2 (1 февраля)" sheetId="1" r:id="rId1"/>
    <sheet name="ПО-1 (1 февраля)" sheetId="2" r:id="rId2"/>
    <sheet name="ПО-1 (8 февраля)" sheetId="3" r:id="rId3"/>
    <sheet name="ПО-1 (10 июня)" sheetId="4" r:id="rId4"/>
    <sheet name="ПО-1 (10 июня) (2)" sheetId="5" r:id="rId5"/>
    <sheet name="Таблица 7" sheetId="6" r:id="rId6"/>
  </sheets>
  <definedNames/>
  <calcPr fullCalcOnLoad="1"/>
</workbook>
</file>

<file path=xl/comments4.xml><?xml version="1.0" encoding="utf-8"?>
<comments xmlns="http://schemas.openxmlformats.org/spreadsheetml/2006/main">
  <authors>
    <author>KanjukovaNN</author>
  </authors>
  <commentList>
    <comment ref="B6" authorId="0">
      <text>
        <r>
          <rPr>
            <b/>
            <sz val="8"/>
            <rFont val="Tahoma"/>
            <family val="2"/>
          </rPr>
          <t>KanjukovaNN: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<sst xmlns="http://schemas.openxmlformats.org/spreadsheetml/2006/main" count="305" uniqueCount="115">
  <si>
    <t>А</t>
  </si>
  <si>
    <t>Урай</t>
  </si>
  <si>
    <t>Мегион</t>
  </si>
  <si>
    <t>Лангепас</t>
  </si>
  <si>
    <t>Нягань</t>
  </si>
  <si>
    <t>Когалым</t>
  </si>
  <si>
    <t>Радужный</t>
  </si>
  <si>
    <t>Белоярский</t>
  </si>
  <si>
    <t>Пыть-Ях</t>
  </si>
  <si>
    <t>Покачи</t>
  </si>
  <si>
    <t>Югорск</t>
  </si>
  <si>
    <t>Советский</t>
  </si>
  <si>
    <t>Кондинский</t>
  </si>
  <si>
    <t>Октябрьский</t>
  </si>
  <si>
    <t>Б</t>
  </si>
  <si>
    <t>№ п/п</t>
  </si>
  <si>
    <t>Итого по округу:</t>
  </si>
  <si>
    <t>2</t>
  </si>
  <si>
    <t>Берёзовский</t>
  </si>
  <si>
    <t>4</t>
  </si>
  <si>
    <t>5</t>
  </si>
  <si>
    <t>7</t>
  </si>
  <si>
    <t>8</t>
  </si>
  <si>
    <t>9</t>
  </si>
  <si>
    <t>Яковлева Г.А.  8 (346 7) 33 16 13</t>
  </si>
  <si>
    <t>Приложение ПО-2</t>
  </si>
  <si>
    <t>Профессиональное обучение</t>
  </si>
  <si>
    <t>незанятых граждан в целях самозанятости, работников предприятий, находящихся под угрозой увольнения,</t>
  </si>
  <si>
    <t xml:space="preserve">безработных граждан в рамках программы Ханты-Мансийского автономного округа-Югры </t>
  </si>
  <si>
    <t>"Содействие занятости населения на 2011-2013 годы"</t>
  </si>
  <si>
    <t>за период с 1 января 2011 года по 1 февраля 2011 года.</t>
  </si>
  <si>
    <t>Еженедельно</t>
  </si>
  <si>
    <t>Численность, чел.</t>
  </si>
  <si>
    <t>Муниципальное образование</t>
  </si>
  <si>
    <t>6</t>
  </si>
  <si>
    <t>ФАКТ (приступили к обучению)</t>
  </si>
  <si>
    <t>работники предприятий, находящихся под угрозой увольнения</t>
  </si>
  <si>
    <t>Приложение ПО-1</t>
  </si>
  <si>
    <t>в том числе в графе 2 приступили к обучению по категориям:</t>
  </si>
  <si>
    <t>Всего:</t>
  </si>
  <si>
    <t>женщины</t>
  </si>
  <si>
    <t>безработные граждане</t>
  </si>
  <si>
    <t>незанятые        в целях самозанятости</t>
  </si>
  <si>
    <t>(профессиональная подготовка, переподготовка, повышение квалификации)</t>
  </si>
  <si>
    <t>безработных граждан и незанятого населения по направлению центров занятости населения</t>
  </si>
  <si>
    <t>В рамках исполнения полномочий за счёт средств ФБ*</t>
  </si>
  <si>
    <t>В рамках программы содействия занятости населения 2011-2013 за счёт средств ОБ*</t>
  </si>
  <si>
    <t>*ФБ - субвенции федерального бюджета</t>
  </si>
  <si>
    <t>**ОБ - окружной бюджет</t>
  </si>
  <si>
    <r>
      <t>женщин</t>
    </r>
    <r>
      <rPr>
        <sz val="10"/>
        <rFont val="Times New Roman"/>
        <family val="1"/>
      </rPr>
      <t>, осуществляющих уход за детьми в возрасте до 3-х лет,</t>
    </r>
  </si>
  <si>
    <t>ПЛАН (направить) на обучение             в 2011 году</t>
  </si>
  <si>
    <t>ПЛАН (направить)                           на обучение                   в 2011 году</t>
  </si>
  <si>
    <t xml:space="preserve">%             (графа 2                        к графе 1)            </t>
  </si>
  <si>
    <t>Ханты-Мансийский район</t>
  </si>
  <si>
    <t>Сургутский район</t>
  </si>
  <si>
    <t>Нижневартовский район</t>
  </si>
  <si>
    <t>Нефтеюганскийй район</t>
  </si>
  <si>
    <t>Сургут</t>
  </si>
  <si>
    <t>Нижневартовск</t>
  </si>
  <si>
    <t>Нефтеюганск</t>
  </si>
  <si>
    <t>Ханты-Мансийск</t>
  </si>
  <si>
    <t xml:space="preserve">Сургут </t>
  </si>
  <si>
    <t xml:space="preserve">%             графа 2              к графе 1            </t>
  </si>
  <si>
    <t>1 февраля 2011 года.</t>
  </si>
  <si>
    <t>за период с 1 января 2011 года по 8 февраля 2011 года.</t>
  </si>
  <si>
    <t>8 февраля 2011 года.</t>
  </si>
  <si>
    <t>Приложение 12</t>
  </si>
  <si>
    <t xml:space="preserve">Наименование ЦЗН </t>
  </si>
  <si>
    <t>Нефтеюганский район</t>
  </si>
  <si>
    <t>1</t>
  </si>
  <si>
    <t>3</t>
  </si>
  <si>
    <t xml:space="preserve"> </t>
  </si>
  <si>
    <r>
      <t xml:space="preserve">По регистрам АИС </t>
    </r>
    <r>
      <rPr>
        <b/>
        <sz val="8"/>
        <color indexed="8"/>
        <rFont val="Times New Roman"/>
        <family val="1"/>
      </rPr>
      <t xml:space="preserve">направленны </t>
    </r>
    <r>
      <rPr>
        <sz val="8"/>
        <color indexed="8"/>
        <rFont val="Times New Roman"/>
        <family val="1"/>
      </rPr>
      <t>на профобучение  безработные граждане по ФБ и ОБ</t>
    </r>
  </si>
  <si>
    <r>
      <t xml:space="preserve">в т. ч. указать количество граждан, из числа безработных </t>
    </r>
    <r>
      <rPr>
        <b/>
        <sz val="8"/>
        <rFont val="Times New Roman"/>
        <family val="1"/>
      </rPr>
      <t xml:space="preserve">направленны </t>
    </r>
    <r>
      <rPr>
        <sz val="8"/>
        <rFont val="Times New Roman"/>
        <family val="1"/>
      </rPr>
      <t xml:space="preserve">на профобучение </t>
    </r>
    <r>
      <rPr>
        <b/>
        <sz val="8"/>
        <rFont val="Times New Roman"/>
        <family val="1"/>
      </rPr>
      <t xml:space="preserve">по ФБ (переданные полномочия) </t>
    </r>
  </si>
  <si>
    <r>
      <t xml:space="preserve">в т. ч. указать количество граждан, из числа безработных  </t>
    </r>
    <r>
      <rPr>
        <b/>
        <sz val="8"/>
        <rFont val="Times New Roman"/>
        <family val="1"/>
      </rPr>
      <t xml:space="preserve">направленны </t>
    </r>
    <r>
      <rPr>
        <sz val="8"/>
        <rFont val="Times New Roman"/>
        <family val="1"/>
      </rPr>
      <t xml:space="preserve">на профобучение по </t>
    </r>
    <r>
      <rPr>
        <b/>
        <sz val="8"/>
        <rFont val="Times New Roman"/>
        <family val="1"/>
      </rPr>
      <t>ОБ (программа "Содействие занятости")</t>
    </r>
    <r>
      <rPr>
        <sz val="8"/>
        <rFont val="Times New Roman"/>
        <family val="1"/>
      </rPr>
      <t xml:space="preserve"> </t>
    </r>
  </si>
  <si>
    <r>
      <t xml:space="preserve">По регистрам АИС </t>
    </r>
    <r>
      <rPr>
        <b/>
        <sz val="8"/>
        <rFont val="Times New Roman"/>
        <family val="1"/>
      </rPr>
      <t>приступили</t>
    </r>
    <r>
      <rPr>
        <sz val="8"/>
        <rFont val="Times New Roman"/>
        <family val="1"/>
      </rPr>
      <t xml:space="preserve"> к профобучению граждане, из числа безработных по ФБ и ОБ</t>
    </r>
  </si>
  <si>
    <r>
      <t xml:space="preserve">в т. ч. указать количество граждан </t>
    </r>
    <r>
      <rPr>
        <b/>
        <sz val="8"/>
        <rFont val="Times New Roman"/>
        <family val="1"/>
      </rPr>
      <t xml:space="preserve">приступивших </t>
    </r>
    <r>
      <rPr>
        <sz val="8"/>
        <rFont val="Times New Roman"/>
        <family val="1"/>
      </rPr>
      <t xml:space="preserve"> к профобучению, из числа безработных</t>
    </r>
    <r>
      <rPr>
        <b/>
        <sz val="8"/>
        <rFont val="Times New Roman"/>
        <family val="1"/>
      </rPr>
      <t xml:space="preserve"> по ФБ (переданные полномочия) </t>
    </r>
  </si>
  <si>
    <r>
      <t xml:space="preserve">По регистрам АИС </t>
    </r>
    <r>
      <rPr>
        <b/>
        <sz val="8"/>
        <rFont val="Times New Roman"/>
        <family val="1"/>
      </rPr>
      <t xml:space="preserve">завершили </t>
    </r>
    <r>
      <rPr>
        <sz val="8"/>
        <rFont val="Times New Roman"/>
        <family val="1"/>
      </rPr>
      <t>обучение граждане , из числа безработных              по ФБ и ОБ</t>
    </r>
  </si>
  <si>
    <r>
      <t xml:space="preserve">в т. ч.указать количество граждан </t>
    </r>
    <r>
      <rPr>
        <b/>
        <sz val="8"/>
        <rFont val="Times New Roman"/>
        <family val="1"/>
      </rPr>
      <t xml:space="preserve">завершившие </t>
    </r>
    <r>
      <rPr>
        <sz val="8"/>
        <rFont val="Times New Roman"/>
        <family val="1"/>
      </rPr>
      <t xml:space="preserve">профобучение, из числа безработных </t>
    </r>
    <r>
      <rPr>
        <b/>
        <sz val="8"/>
        <rFont val="Times New Roman"/>
        <family val="1"/>
      </rPr>
      <t>по ФБ (переданные полномочия)</t>
    </r>
    <r>
      <rPr>
        <sz val="8"/>
        <rFont val="Times New Roman"/>
        <family val="1"/>
      </rPr>
      <t xml:space="preserve"> </t>
    </r>
  </si>
  <si>
    <r>
      <t xml:space="preserve">в т. ч. указать количество граждан </t>
    </r>
    <r>
      <rPr>
        <b/>
        <sz val="8"/>
        <rFont val="Times New Roman"/>
        <family val="1"/>
      </rPr>
      <t>завершившие</t>
    </r>
    <r>
      <rPr>
        <sz val="8"/>
        <rFont val="Times New Roman"/>
        <family val="1"/>
      </rPr>
      <t xml:space="preserve"> профобучение, из числа безработных </t>
    </r>
    <r>
      <rPr>
        <b/>
        <sz val="8"/>
        <rFont val="Times New Roman"/>
        <family val="1"/>
      </rPr>
      <t xml:space="preserve">по ОБ (программа "Содействие занятости") </t>
    </r>
  </si>
  <si>
    <t>количество женщин завершивших обучение по ОБ</t>
  </si>
  <si>
    <t>11</t>
  </si>
  <si>
    <r>
      <t>в т. ч. указать количество граждан приступивших</t>
    </r>
    <r>
      <rPr>
        <b/>
        <sz val="8"/>
        <rFont val="Times New Roman"/>
        <family val="1"/>
      </rPr>
      <t xml:space="preserve"> к</t>
    </r>
    <r>
      <rPr>
        <sz val="8"/>
        <rFont val="Times New Roman"/>
        <family val="1"/>
      </rPr>
      <t xml:space="preserve"> профобучению, из числа безработных </t>
    </r>
    <r>
      <rPr>
        <b/>
        <sz val="8"/>
        <rFont val="Times New Roman"/>
        <family val="1"/>
      </rPr>
      <t xml:space="preserve">по ОБ (программа "Содействие занятости") </t>
    </r>
  </si>
  <si>
    <t xml:space="preserve">количество женщин приступивших  к профобучению по ОБ </t>
  </si>
  <si>
    <t>количество женщин направленных на профобучение по ОБ</t>
  </si>
  <si>
    <t xml:space="preserve">В г. Сургуте в регистрах учтены женщины, находящиеся в отпуске по уходу за ребенком до 3-х лет: направлены - 16 женщин, приступили - 20 женщин вычитать  при отчете. </t>
  </si>
  <si>
    <r>
      <rPr>
        <b/>
        <sz val="9"/>
        <color indexed="36"/>
        <rFont val="Times New Roman"/>
        <family val="1"/>
      </rPr>
      <t xml:space="preserve">Не успешное завершение профобучения т.е.  отчислены из-за пропусков или не сдали экзамены 28 чел.: </t>
    </r>
    <r>
      <rPr>
        <sz val="9"/>
        <color indexed="36"/>
        <rFont val="Times New Roman"/>
        <family val="1"/>
      </rPr>
      <t xml:space="preserve"> Ханты-Мансийск -2 чел.(ФБ); Радужный - 1 чел. (ОБ); Нягань - 1 чел.; Сургут - 5 чел.;Белоярский -2 чел.(ФБ);  Нефтеюганск - 2 чел. Кондинский район - 7 чел.(ФБ); Октябрьский - 2 чел. (ФБ); Покачи - 1 чел.(ФБ); Мегион - 1 чел. Югорск-2 чел.; Cоветский - 2 чел.    </t>
    </r>
  </si>
  <si>
    <r>
      <t xml:space="preserve">СВЕРКА по организации профессионального обучения безработных граждан по регистрам АИС ФБ и ОБ за период                                                                                     </t>
    </r>
    <r>
      <rPr>
        <b/>
        <sz val="10"/>
        <color indexed="10"/>
        <rFont val="Times New Roman"/>
        <family val="1"/>
      </rPr>
      <t xml:space="preserve">с 27.05.2011 г. по 03.06.2011 г. </t>
    </r>
    <r>
      <rPr>
        <b/>
        <sz val="10"/>
        <rFont val="Times New Roman"/>
        <family val="1"/>
      </rPr>
      <t>(включительно)</t>
    </r>
  </si>
  <si>
    <t xml:space="preserve">Сургут     </t>
  </si>
  <si>
    <t xml:space="preserve">Нижневартовск  </t>
  </si>
  <si>
    <t xml:space="preserve">Нефтеюганск     </t>
  </si>
  <si>
    <t xml:space="preserve">Ханты-Мансийск   </t>
  </si>
  <si>
    <r>
      <t xml:space="preserve">СВЕРКА по организации профессионального обучения безработных граждан по регистрам АИС ФБ и ОБ </t>
    </r>
    <r>
      <rPr>
        <b/>
        <sz val="10"/>
        <color indexed="10"/>
        <rFont val="Times New Roman"/>
        <family val="1"/>
      </rPr>
      <t xml:space="preserve">на 31.08.2011 г. </t>
    </r>
  </si>
  <si>
    <r>
      <rPr>
        <b/>
        <sz val="9"/>
        <color indexed="36"/>
        <rFont val="Times New Roman"/>
        <family val="1"/>
      </rPr>
      <t xml:space="preserve">Не успешное завершение профобучения т.е.  отчислены из-за пропусков или не сдали экзамены 43 чел.: </t>
    </r>
    <r>
      <rPr>
        <sz val="9"/>
        <color indexed="36"/>
        <rFont val="Times New Roman"/>
        <family val="1"/>
      </rPr>
      <t xml:space="preserve"> Ханты-Мансийск -2 чел.(ФБ); Нефтеюганск - 4 чел.; Нижневартовск-1 чел.; Радужный - 6 чел. (ОБ); Нягань - 2 чел.; Сургут - 7 чел.;Белоярский -2 чел.(ФБ);  Кондинский район - 7 чел.(ФБ); Октябрьский - 2 чел. (ФБ); Покачи - 1 чел.(ФБ); Мегион - 4 чел. Югорск-3 чел.; Cоветский - 2 чел..</t>
    </r>
  </si>
  <si>
    <t xml:space="preserve">% исполнения </t>
  </si>
  <si>
    <t>Белоярский район</t>
  </si>
  <si>
    <t>Берёзовский район</t>
  </si>
  <si>
    <t>Кондинский район</t>
  </si>
  <si>
    <t>Октябрьский район</t>
  </si>
  <si>
    <t>% исполнения</t>
  </si>
  <si>
    <t xml:space="preserve">Нефтеюганский район </t>
  </si>
  <si>
    <t xml:space="preserve">Нижневартовский район </t>
  </si>
  <si>
    <t>Советский район</t>
  </si>
  <si>
    <t xml:space="preserve">Сургутский район </t>
  </si>
  <si>
    <t xml:space="preserve">Ханты-Мансийский район </t>
  </si>
  <si>
    <t>Профессиональное обучение граждан, всего</t>
  </si>
  <si>
    <t>план</t>
  </si>
  <si>
    <t xml:space="preserve">факт (приступивших) </t>
  </si>
  <si>
    <t>из них:</t>
  </si>
  <si>
    <t>Департамент</t>
  </si>
  <si>
    <t>незанятых граждан трудоспособного возраста, в том числе молодые инвалиды</t>
  </si>
  <si>
    <t xml:space="preserve">безработных граждане </t>
  </si>
  <si>
    <t>женщин, находящихся в отпуске по уходу за ребенком до достижения им возраста 3 лет, и женщин, осуществляющих уход за ребенком в возрасте до 3 лет</t>
  </si>
  <si>
    <t>незанятые граждане, которым в соответствии с законодательством Российской Федерации досрочно назначена страховая пенсия по старости, по выслуге лет и которые стремятся возобновить трудовую деятельность</t>
  </si>
  <si>
    <t xml:space="preserve">Информация о профессиональном обучении и дополнительном профессиональном образовании граждан в рамках государственной программы Ханты-Мансийского автономного округа - Югры "Поддержка занятости населеиия"  по состоянию на 09.03.2021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</si>
</sst>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36"/>
      <name val="Times New Roman"/>
      <family val="1"/>
    </font>
    <font>
      <sz val="9"/>
      <color indexed="30"/>
      <name val="Times New Roman"/>
      <family val="1"/>
    </font>
    <font>
      <sz val="9"/>
      <color indexed="60"/>
      <name val="Times New Roman"/>
      <family val="1"/>
    </font>
    <font>
      <b/>
      <sz val="9"/>
      <color indexed="36"/>
      <name val="Times New Roman"/>
      <family val="1"/>
    </font>
    <font>
      <b/>
      <sz val="10"/>
      <color indexed="10"/>
      <name val="Times New Roman"/>
      <family val="1"/>
    </font>
    <font>
      <i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3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4" fillId="38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3" fontId="65" fillId="0" borderId="0" xfId="0" applyNumberFormat="1" applyFont="1" applyAlignment="1">
      <alignment/>
    </xf>
    <xf numFmtId="1" fontId="65" fillId="0" borderId="0" xfId="0" applyNumberFormat="1" applyFont="1" applyAlignment="1">
      <alignment/>
    </xf>
    <xf numFmtId="1" fontId="4" fillId="0" borderId="0" xfId="0" applyNumberFormat="1" applyFont="1" applyAlignment="1">
      <alignment horizontal="left" vertical="center" wrapText="1"/>
    </xf>
    <xf numFmtId="1" fontId="6" fillId="0" borderId="10" xfId="0" applyNumberFormat="1" applyFont="1" applyBorder="1" applyAlignment="1">
      <alignment horizontal="center"/>
    </xf>
    <xf numFmtId="3" fontId="4" fillId="38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7" fillId="3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38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" fontId="67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3" fontId="2" fillId="0" borderId="14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20" fillId="36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21" fillId="36" borderId="0" xfId="0" applyFont="1" applyFill="1" applyAlignment="1">
      <alignment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9" fillId="4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4">
      <selection activeCell="C38" sqref="C38"/>
    </sheetView>
  </sheetViews>
  <sheetFormatPr defaultColWidth="9.00390625" defaultRowHeight="12.75"/>
  <cols>
    <col min="1" max="1" width="6.75390625" style="1" customWidth="1"/>
    <col min="2" max="2" width="23.75390625" style="1" customWidth="1"/>
    <col min="3" max="4" width="13.75390625" style="1" customWidth="1"/>
    <col min="5" max="5" width="10.75390625" style="1" customWidth="1"/>
    <col min="6" max="6" width="12.75390625" style="1" customWidth="1"/>
    <col min="7" max="7" width="14.25390625" style="1" customWidth="1"/>
    <col min="8" max="8" width="16.375" style="1" customWidth="1"/>
    <col min="9" max="9" width="21.375" style="1" customWidth="1"/>
    <col min="10" max="10" width="7.75390625" style="1" customWidth="1"/>
    <col min="11" max="16384" width="9.125" style="1" customWidth="1"/>
  </cols>
  <sheetData>
    <row r="1" spans="1:9" ht="15.75">
      <c r="A1" s="12"/>
      <c r="B1" s="12"/>
      <c r="C1" s="12"/>
      <c r="D1" s="12"/>
      <c r="E1" s="12"/>
      <c r="F1" s="12"/>
      <c r="G1" s="12"/>
      <c r="H1" s="12"/>
      <c r="I1" s="19" t="s">
        <v>25</v>
      </c>
    </row>
    <row r="2" spans="1:11" ht="14.25" customHeigh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2"/>
      <c r="K2" s="2"/>
    </row>
    <row r="3" spans="1:11" ht="14.25" customHeight="1">
      <c r="A3" s="121" t="s">
        <v>49</v>
      </c>
      <c r="B3" s="122"/>
      <c r="C3" s="122"/>
      <c r="D3" s="122"/>
      <c r="E3" s="122"/>
      <c r="F3" s="122"/>
      <c r="G3" s="122"/>
      <c r="H3" s="122"/>
      <c r="I3" s="122"/>
      <c r="J3" s="2"/>
      <c r="K3" s="2"/>
    </row>
    <row r="4" spans="1:11" ht="14.25" customHeight="1">
      <c r="A4" s="122" t="s">
        <v>27</v>
      </c>
      <c r="B4" s="117"/>
      <c r="C4" s="117"/>
      <c r="D4" s="117"/>
      <c r="E4" s="117"/>
      <c r="F4" s="117"/>
      <c r="G4" s="117"/>
      <c r="H4" s="117"/>
      <c r="I4" s="117"/>
      <c r="J4" s="2"/>
      <c r="K4" s="2"/>
    </row>
    <row r="5" spans="1:11" ht="14.25" customHeight="1">
      <c r="A5" s="122" t="s">
        <v>28</v>
      </c>
      <c r="B5" s="117"/>
      <c r="C5" s="117"/>
      <c r="D5" s="117"/>
      <c r="E5" s="117"/>
      <c r="F5" s="117"/>
      <c r="G5" s="117"/>
      <c r="H5" s="117"/>
      <c r="I5" s="117"/>
      <c r="J5" s="2"/>
      <c r="K5" s="2"/>
    </row>
    <row r="6" spans="1:11" ht="14.25" customHeight="1">
      <c r="A6" s="122" t="s">
        <v>29</v>
      </c>
      <c r="B6" s="117"/>
      <c r="C6" s="117"/>
      <c r="D6" s="117"/>
      <c r="E6" s="117"/>
      <c r="F6" s="117"/>
      <c r="G6" s="117"/>
      <c r="H6" s="117"/>
      <c r="I6" s="117"/>
      <c r="J6" s="2"/>
      <c r="K6" s="2"/>
    </row>
    <row r="7" spans="1:11" ht="14.25" customHeight="1">
      <c r="A7" s="122" t="s">
        <v>30</v>
      </c>
      <c r="B7" s="122"/>
      <c r="C7" s="122"/>
      <c r="D7" s="122"/>
      <c r="E7" s="122"/>
      <c r="F7" s="122"/>
      <c r="G7" s="122"/>
      <c r="H7" s="122"/>
      <c r="I7" s="122"/>
      <c r="J7" s="2"/>
      <c r="K7" s="2"/>
    </row>
    <row r="8" spans="1:11" ht="15" customHeight="1">
      <c r="A8" s="118" t="s">
        <v>31</v>
      </c>
      <c r="B8" s="118"/>
      <c r="C8" s="118"/>
      <c r="D8" s="118"/>
      <c r="E8" s="118"/>
      <c r="F8" s="118"/>
      <c r="G8" s="118"/>
      <c r="H8" s="118"/>
      <c r="I8" s="118"/>
      <c r="J8" s="2"/>
      <c r="K8" s="2"/>
    </row>
    <row r="9" spans="1:11" ht="15.75">
      <c r="A9" s="119" t="s">
        <v>32</v>
      </c>
      <c r="B9" s="120"/>
      <c r="C9" s="120"/>
      <c r="D9" s="120"/>
      <c r="E9" s="120"/>
      <c r="F9" s="120"/>
      <c r="G9" s="120"/>
      <c r="H9" s="120"/>
      <c r="I9" s="120"/>
      <c r="J9" s="2"/>
      <c r="K9" s="2"/>
    </row>
    <row r="10" spans="1:11" ht="30" customHeight="1">
      <c r="A10" s="115" t="s">
        <v>15</v>
      </c>
      <c r="B10" s="115" t="s">
        <v>33</v>
      </c>
      <c r="C10" s="115" t="s">
        <v>39</v>
      </c>
      <c r="D10" s="115"/>
      <c r="E10" s="115"/>
      <c r="F10" s="115" t="s">
        <v>38</v>
      </c>
      <c r="G10" s="115"/>
      <c r="H10" s="115"/>
      <c r="I10" s="115"/>
      <c r="J10" s="2"/>
      <c r="K10" s="2"/>
    </row>
    <row r="11" spans="1:9" ht="48">
      <c r="A11" s="115"/>
      <c r="B11" s="115"/>
      <c r="C11" s="13" t="s">
        <v>50</v>
      </c>
      <c r="D11" s="13" t="s">
        <v>35</v>
      </c>
      <c r="E11" s="13" t="s">
        <v>62</v>
      </c>
      <c r="F11" s="13" t="s">
        <v>40</v>
      </c>
      <c r="G11" s="13" t="s">
        <v>41</v>
      </c>
      <c r="H11" s="13" t="s">
        <v>42</v>
      </c>
      <c r="I11" s="13" t="s">
        <v>36</v>
      </c>
    </row>
    <row r="12" spans="1:12" ht="9" customHeight="1">
      <c r="A12" s="14" t="s">
        <v>0</v>
      </c>
      <c r="B12" s="14" t="s">
        <v>14</v>
      </c>
      <c r="C12" s="14">
        <v>1</v>
      </c>
      <c r="D12" s="14" t="s">
        <v>17</v>
      </c>
      <c r="E12" s="14">
        <v>3</v>
      </c>
      <c r="F12" s="14" t="s">
        <v>19</v>
      </c>
      <c r="G12" s="14" t="s">
        <v>20</v>
      </c>
      <c r="H12" s="14" t="s">
        <v>34</v>
      </c>
      <c r="I12" s="14" t="s">
        <v>21</v>
      </c>
      <c r="K12" s="8"/>
      <c r="L12" s="8"/>
    </row>
    <row r="13" spans="1:12" ht="10.5" customHeight="1">
      <c r="A13" s="13">
        <v>1</v>
      </c>
      <c r="B13" s="9" t="s">
        <v>61</v>
      </c>
      <c r="C13" s="15">
        <v>108</v>
      </c>
      <c r="D13" s="13">
        <v>0</v>
      </c>
      <c r="E13" s="21">
        <f>D13/C13%</f>
        <v>0</v>
      </c>
      <c r="F13" s="15">
        <v>0</v>
      </c>
      <c r="G13" s="15">
        <v>0</v>
      </c>
      <c r="H13" s="15">
        <v>0</v>
      </c>
      <c r="I13" s="15">
        <v>0</v>
      </c>
      <c r="K13" s="6"/>
      <c r="L13" s="8"/>
    </row>
    <row r="14" spans="1:12" ht="10.5" customHeight="1">
      <c r="A14" s="13">
        <v>2</v>
      </c>
      <c r="B14" s="9" t="s">
        <v>58</v>
      </c>
      <c r="C14" s="15">
        <v>105</v>
      </c>
      <c r="D14" s="13">
        <v>0</v>
      </c>
      <c r="E14" s="21">
        <f aca="true" t="shared" si="0" ref="E14:E35">D14/C14%</f>
        <v>0</v>
      </c>
      <c r="F14" s="15">
        <v>0</v>
      </c>
      <c r="G14" s="15">
        <v>0</v>
      </c>
      <c r="H14" s="15">
        <v>0</v>
      </c>
      <c r="I14" s="15">
        <v>0</v>
      </c>
      <c r="K14" s="6"/>
      <c r="L14" s="8"/>
    </row>
    <row r="15" spans="1:12" ht="10.5" customHeight="1">
      <c r="A15" s="13">
        <v>3</v>
      </c>
      <c r="B15" s="9" t="s">
        <v>59</v>
      </c>
      <c r="C15" s="15">
        <v>34</v>
      </c>
      <c r="D15" s="13">
        <v>0</v>
      </c>
      <c r="E15" s="21">
        <f t="shared" si="0"/>
        <v>0</v>
      </c>
      <c r="F15" s="15">
        <v>0</v>
      </c>
      <c r="G15" s="15">
        <v>0</v>
      </c>
      <c r="H15" s="15">
        <v>0</v>
      </c>
      <c r="I15" s="15">
        <v>0</v>
      </c>
      <c r="K15" s="6"/>
      <c r="L15" s="8"/>
    </row>
    <row r="16" spans="1:12" ht="10.5" customHeight="1">
      <c r="A16" s="13">
        <v>4</v>
      </c>
      <c r="B16" s="9" t="s">
        <v>60</v>
      </c>
      <c r="C16" s="15">
        <v>29</v>
      </c>
      <c r="D16" s="13">
        <v>0</v>
      </c>
      <c r="E16" s="21">
        <f t="shared" si="0"/>
        <v>0</v>
      </c>
      <c r="F16" s="15">
        <v>0</v>
      </c>
      <c r="G16" s="15">
        <v>0</v>
      </c>
      <c r="H16" s="15">
        <v>0</v>
      </c>
      <c r="I16" s="15">
        <v>0</v>
      </c>
      <c r="K16" s="6"/>
      <c r="L16" s="8"/>
    </row>
    <row r="17" spans="1:12" ht="10.5" customHeight="1">
      <c r="A17" s="13">
        <v>5</v>
      </c>
      <c r="B17" s="9" t="s">
        <v>1</v>
      </c>
      <c r="C17" s="15">
        <v>20</v>
      </c>
      <c r="D17" s="13">
        <v>0</v>
      </c>
      <c r="E17" s="21">
        <f t="shared" si="0"/>
        <v>0</v>
      </c>
      <c r="F17" s="15">
        <v>0</v>
      </c>
      <c r="G17" s="15">
        <v>0</v>
      </c>
      <c r="H17" s="15">
        <v>0</v>
      </c>
      <c r="I17" s="15">
        <v>0</v>
      </c>
      <c r="K17" s="6"/>
      <c r="L17" s="8"/>
    </row>
    <row r="18" spans="1:12" ht="10.5" customHeight="1">
      <c r="A18" s="13">
        <v>6</v>
      </c>
      <c r="B18" s="9" t="s">
        <v>2</v>
      </c>
      <c r="C18" s="15">
        <v>29</v>
      </c>
      <c r="D18" s="13">
        <v>0</v>
      </c>
      <c r="E18" s="21">
        <f t="shared" si="0"/>
        <v>0</v>
      </c>
      <c r="F18" s="15">
        <v>0</v>
      </c>
      <c r="G18" s="15">
        <v>0</v>
      </c>
      <c r="H18" s="15">
        <v>0</v>
      </c>
      <c r="I18" s="15">
        <v>0</v>
      </c>
      <c r="K18" s="6"/>
      <c r="L18" s="8"/>
    </row>
    <row r="19" spans="1:12" ht="10.5" customHeight="1">
      <c r="A19" s="13">
        <v>7</v>
      </c>
      <c r="B19" s="9" t="s">
        <v>3</v>
      </c>
      <c r="C19" s="15">
        <v>23</v>
      </c>
      <c r="D19" s="13">
        <v>0</v>
      </c>
      <c r="E19" s="21">
        <f t="shared" si="0"/>
        <v>0</v>
      </c>
      <c r="F19" s="15">
        <v>0</v>
      </c>
      <c r="G19" s="15">
        <v>0</v>
      </c>
      <c r="H19" s="15">
        <v>0</v>
      </c>
      <c r="I19" s="15">
        <v>0</v>
      </c>
      <c r="K19" s="6"/>
      <c r="L19" s="8"/>
    </row>
    <row r="20" spans="1:12" ht="10.5" customHeight="1">
      <c r="A20" s="13">
        <v>8</v>
      </c>
      <c r="B20" s="9" t="s">
        <v>4</v>
      </c>
      <c r="C20" s="15">
        <v>34</v>
      </c>
      <c r="D20" s="13">
        <v>0</v>
      </c>
      <c r="E20" s="21">
        <f t="shared" si="0"/>
        <v>0</v>
      </c>
      <c r="F20" s="15">
        <v>0</v>
      </c>
      <c r="G20" s="15">
        <v>0</v>
      </c>
      <c r="H20" s="15">
        <v>0</v>
      </c>
      <c r="I20" s="15">
        <v>0</v>
      </c>
      <c r="K20" s="6"/>
      <c r="L20" s="8"/>
    </row>
    <row r="21" spans="1:12" ht="10.5" customHeight="1">
      <c r="A21" s="13">
        <v>9</v>
      </c>
      <c r="B21" s="9" t="s">
        <v>5</v>
      </c>
      <c r="C21" s="15">
        <v>29</v>
      </c>
      <c r="D21" s="13">
        <v>0</v>
      </c>
      <c r="E21" s="21">
        <f t="shared" si="0"/>
        <v>0</v>
      </c>
      <c r="F21" s="15">
        <v>0</v>
      </c>
      <c r="G21" s="15">
        <v>0</v>
      </c>
      <c r="H21" s="15">
        <v>0</v>
      </c>
      <c r="I21" s="15">
        <v>0</v>
      </c>
      <c r="K21" s="6"/>
      <c r="L21" s="8"/>
    </row>
    <row r="22" spans="1:12" ht="10.5" customHeight="1">
      <c r="A22" s="13">
        <v>10</v>
      </c>
      <c r="B22" s="9" t="s">
        <v>6</v>
      </c>
      <c r="C22" s="15">
        <v>34</v>
      </c>
      <c r="D22" s="13">
        <v>0</v>
      </c>
      <c r="E22" s="21">
        <f t="shared" si="0"/>
        <v>0</v>
      </c>
      <c r="F22" s="15">
        <v>0</v>
      </c>
      <c r="G22" s="15">
        <v>0</v>
      </c>
      <c r="H22" s="15">
        <v>0</v>
      </c>
      <c r="I22" s="15">
        <v>0</v>
      </c>
      <c r="K22" s="6"/>
      <c r="L22" s="8"/>
    </row>
    <row r="23" spans="1:12" ht="10.5" customHeight="1">
      <c r="A23" s="13">
        <v>11</v>
      </c>
      <c r="B23" s="9" t="s">
        <v>7</v>
      </c>
      <c r="C23" s="15">
        <v>17</v>
      </c>
      <c r="D23" s="13">
        <v>0</v>
      </c>
      <c r="E23" s="21">
        <f t="shared" si="0"/>
        <v>0</v>
      </c>
      <c r="F23" s="15">
        <v>0</v>
      </c>
      <c r="G23" s="15">
        <v>0</v>
      </c>
      <c r="H23" s="15">
        <v>0</v>
      </c>
      <c r="I23" s="15">
        <v>0</v>
      </c>
      <c r="K23" s="6"/>
      <c r="L23" s="8"/>
    </row>
    <row r="24" spans="1:12" ht="10.5" customHeight="1">
      <c r="A24" s="13">
        <v>12</v>
      </c>
      <c r="B24" s="9" t="s">
        <v>8</v>
      </c>
      <c r="C24" s="15">
        <v>16</v>
      </c>
      <c r="D24" s="13">
        <v>0</v>
      </c>
      <c r="E24" s="21">
        <f t="shared" si="0"/>
        <v>0</v>
      </c>
      <c r="F24" s="15">
        <v>0</v>
      </c>
      <c r="G24" s="15">
        <v>0</v>
      </c>
      <c r="H24" s="15">
        <v>0</v>
      </c>
      <c r="I24" s="15">
        <v>0</v>
      </c>
      <c r="K24" s="6"/>
      <c r="L24" s="8"/>
    </row>
    <row r="25" spans="1:12" ht="10.5" customHeight="1">
      <c r="A25" s="13">
        <v>13</v>
      </c>
      <c r="B25" s="9" t="s">
        <v>9</v>
      </c>
      <c r="C25" s="15">
        <v>10</v>
      </c>
      <c r="D25" s="13">
        <v>0</v>
      </c>
      <c r="E25" s="21">
        <f t="shared" si="0"/>
        <v>0</v>
      </c>
      <c r="F25" s="15">
        <v>0</v>
      </c>
      <c r="G25" s="15">
        <v>0</v>
      </c>
      <c r="H25" s="15">
        <v>0</v>
      </c>
      <c r="I25" s="15">
        <v>0</v>
      </c>
      <c r="K25" s="6"/>
      <c r="L25" s="8"/>
    </row>
    <row r="26" spans="1:12" ht="10.5" customHeight="1">
      <c r="A26" s="13">
        <v>14</v>
      </c>
      <c r="B26" s="9" t="s">
        <v>10</v>
      </c>
      <c r="C26" s="15">
        <v>19</v>
      </c>
      <c r="D26" s="13">
        <v>0</v>
      </c>
      <c r="E26" s="21">
        <f t="shared" si="0"/>
        <v>0</v>
      </c>
      <c r="F26" s="15">
        <v>0</v>
      </c>
      <c r="G26" s="15">
        <v>0</v>
      </c>
      <c r="H26" s="15">
        <v>0</v>
      </c>
      <c r="I26" s="15">
        <v>0</v>
      </c>
      <c r="K26" s="6"/>
      <c r="L26" s="8"/>
    </row>
    <row r="27" spans="1:12" ht="10.5" customHeight="1">
      <c r="A27" s="13">
        <v>15</v>
      </c>
      <c r="B27" s="9" t="s">
        <v>11</v>
      </c>
      <c r="C27" s="15">
        <v>30</v>
      </c>
      <c r="D27" s="13">
        <v>0</v>
      </c>
      <c r="E27" s="21">
        <f t="shared" si="0"/>
        <v>0</v>
      </c>
      <c r="F27" s="15">
        <v>0</v>
      </c>
      <c r="G27" s="15">
        <v>0</v>
      </c>
      <c r="H27" s="15">
        <v>0</v>
      </c>
      <c r="I27" s="15">
        <v>0</v>
      </c>
      <c r="K27" s="6"/>
      <c r="L27" s="8"/>
    </row>
    <row r="28" spans="1:12" ht="10.5" customHeight="1">
      <c r="A28" s="13">
        <v>16</v>
      </c>
      <c r="B28" s="9" t="s">
        <v>18</v>
      </c>
      <c r="C28" s="15">
        <v>21</v>
      </c>
      <c r="D28" s="13">
        <v>0</v>
      </c>
      <c r="E28" s="21">
        <f t="shared" si="0"/>
        <v>0</v>
      </c>
      <c r="F28" s="15">
        <v>0</v>
      </c>
      <c r="G28" s="15">
        <v>0</v>
      </c>
      <c r="H28" s="15">
        <v>0</v>
      </c>
      <c r="I28" s="15">
        <v>0</v>
      </c>
      <c r="K28" s="6"/>
      <c r="L28" s="8"/>
    </row>
    <row r="29" spans="1:12" ht="10.5" customHeight="1">
      <c r="A29" s="13">
        <v>17</v>
      </c>
      <c r="B29" s="9" t="s">
        <v>53</v>
      </c>
      <c r="C29" s="15">
        <v>18</v>
      </c>
      <c r="D29" s="13">
        <v>0</v>
      </c>
      <c r="E29" s="21">
        <f t="shared" si="0"/>
        <v>0</v>
      </c>
      <c r="F29" s="15">
        <v>0</v>
      </c>
      <c r="G29" s="15">
        <v>0</v>
      </c>
      <c r="H29" s="15">
        <v>0</v>
      </c>
      <c r="I29" s="15">
        <v>0</v>
      </c>
      <c r="K29" s="6"/>
      <c r="L29" s="8"/>
    </row>
    <row r="30" spans="1:12" ht="10.5" customHeight="1">
      <c r="A30" s="13">
        <v>18</v>
      </c>
      <c r="B30" s="9" t="s">
        <v>54</v>
      </c>
      <c r="C30" s="15">
        <v>46</v>
      </c>
      <c r="D30" s="13">
        <v>0</v>
      </c>
      <c r="E30" s="21">
        <f t="shared" si="0"/>
        <v>0</v>
      </c>
      <c r="F30" s="15">
        <v>0</v>
      </c>
      <c r="G30" s="15">
        <v>0</v>
      </c>
      <c r="H30" s="15">
        <v>0</v>
      </c>
      <c r="I30" s="15">
        <v>0</v>
      </c>
      <c r="K30" s="6"/>
      <c r="L30" s="8"/>
    </row>
    <row r="31" spans="1:12" ht="10.5" customHeight="1">
      <c r="A31" s="13">
        <v>19</v>
      </c>
      <c r="B31" s="9" t="s">
        <v>55</v>
      </c>
      <c r="C31" s="15">
        <v>11</v>
      </c>
      <c r="D31" s="13">
        <v>0</v>
      </c>
      <c r="E31" s="21">
        <f t="shared" si="0"/>
        <v>0</v>
      </c>
      <c r="F31" s="15">
        <v>0</v>
      </c>
      <c r="G31" s="15">
        <v>0</v>
      </c>
      <c r="H31" s="15">
        <v>0</v>
      </c>
      <c r="I31" s="15">
        <v>0</v>
      </c>
      <c r="K31" s="6"/>
      <c r="L31" s="8"/>
    </row>
    <row r="32" spans="1:12" ht="10.5" customHeight="1">
      <c r="A32" s="13">
        <v>20</v>
      </c>
      <c r="B32" s="9" t="s">
        <v>56</v>
      </c>
      <c r="C32" s="15">
        <v>20</v>
      </c>
      <c r="D32" s="13">
        <v>0</v>
      </c>
      <c r="E32" s="21">
        <f t="shared" si="0"/>
        <v>0</v>
      </c>
      <c r="F32" s="15">
        <v>0</v>
      </c>
      <c r="G32" s="15">
        <v>0</v>
      </c>
      <c r="H32" s="15">
        <v>0</v>
      </c>
      <c r="I32" s="15">
        <v>0</v>
      </c>
      <c r="K32" s="6"/>
      <c r="L32" s="8"/>
    </row>
    <row r="33" spans="1:12" ht="10.5" customHeight="1">
      <c r="A33" s="13">
        <v>21</v>
      </c>
      <c r="B33" s="9" t="s">
        <v>12</v>
      </c>
      <c r="C33" s="15">
        <v>25</v>
      </c>
      <c r="D33" s="13">
        <v>0</v>
      </c>
      <c r="E33" s="21">
        <f t="shared" si="0"/>
        <v>0</v>
      </c>
      <c r="F33" s="15">
        <v>0</v>
      </c>
      <c r="G33" s="15">
        <v>0</v>
      </c>
      <c r="H33" s="15">
        <v>0</v>
      </c>
      <c r="I33" s="15">
        <v>0</v>
      </c>
      <c r="K33" s="6"/>
      <c r="L33" s="8"/>
    </row>
    <row r="34" spans="1:12" ht="10.5" customHeight="1">
      <c r="A34" s="13">
        <v>22</v>
      </c>
      <c r="B34" s="9" t="s">
        <v>13</v>
      </c>
      <c r="C34" s="15">
        <v>22</v>
      </c>
      <c r="D34" s="13">
        <v>0</v>
      </c>
      <c r="E34" s="21">
        <f t="shared" si="0"/>
        <v>0</v>
      </c>
      <c r="F34" s="15">
        <v>0</v>
      </c>
      <c r="G34" s="15">
        <v>0</v>
      </c>
      <c r="H34" s="15">
        <v>0</v>
      </c>
      <c r="I34" s="15">
        <v>0</v>
      </c>
      <c r="K34" s="6"/>
      <c r="L34" s="8"/>
    </row>
    <row r="35" spans="1:12" s="3" customFormat="1" ht="12" customHeight="1">
      <c r="A35" s="16"/>
      <c r="B35" s="17" t="s">
        <v>16</v>
      </c>
      <c r="C35" s="17">
        <f aca="true" t="shared" si="1" ref="C35:I35">SUM(C13:C34)</f>
        <v>700</v>
      </c>
      <c r="D35" s="17">
        <f t="shared" si="1"/>
        <v>0</v>
      </c>
      <c r="E35" s="21">
        <f t="shared" si="0"/>
        <v>0</v>
      </c>
      <c r="F35" s="18">
        <f t="shared" si="1"/>
        <v>0</v>
      </c>
      <c r="G35" s="18">
        <f t="shared" si="1"/>
        <v>0</v>
      </c>
      <c r="H35" s="17">
        <f t="shared" si="1"/>
        <v>0</v>
      </c>
      <c r="I35" s="17">
        <f t="shared" si="1"/>
        <v>0</v>
      </c>
      <c r="K35" s="7"/>
      <c r="L35" s="8"/>
    </row>
    <row r="36" spans="2:9" ht="12.75" customHeight="1">
      <c r="B36" s="116" t="s">
        <v>24</v>
      </c>
      <c r="C36" s="116"/>
      <c r="D36" s="116"/>
      <c r="E36" s="5"/>
      <c r="F36" s="4"/>
      <c r="G36" s="4"/>
      <c r="H36" s="4"/>
      <c r="I36" s="4"/>
    </row>
    <row r="37" spans="2:4" ht="15.75">
      <c r="B37" s="20" t="s">
        <v>63</v>
      </c>
      <c r="C37" s="20"/>
      <c r="D37" s="20"/>
    </row>
  </sheetData>
  <sheetProtection/>
  <mergeCells count="13">
    <mergeCell ref="A5:I5"/>
    <mergeCell ref="A6:I6"/>
    <mergeCell ref="A7:I7"/>
    <mergeCell ref="F10:I10"/>
    <mergeCell ref="B10:B11"/>
    <mergeCell ref="A10:A11"/>
    <mergeCell ref="B36:D36"/>
    <mergeCell ref="C10:E10"/>
    <mergeCell ref="A2:I2"/>
    <mergeCell ref="A8:I8"/>
    <mergeCell ref="A9:I9"/>
    <mergeCell ref="A3:I3"/>
    <mergeCell ref="A4:I4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1">
      <selection activeCell="E11" sqref="E11"/>
    </sheetView>
  </sheetViews>
  <sheetFormatPr defaultColWidth="9.00390625" defaultRowHeight="12.75"/>
  <cols>
    <col min="1" max="1" width="6.75390625" style="1" customWidth="1"/>
    <col min="2" max="2" width="19.375" style="1" customWidth="1"/>
    <col min="3" max="3" width="13.75390625" style="1" customWidth="1"/>
    <col min="4" max="4" width="11.75390625" style="1" customWidth="1"/>
    <col min="5" max="5" width="12.75390625" style="1" customWidth="1"/>
    <col min="6" max="6" width="13.75390625" style="1" customWidth="1"/>
    <col min="7" max="7" width="11.75390625" style="1" customWidth="1"/>
    <col min="8" max="8" width="12.75390625" style="1" customWidth="1"/>
    <col min="9" max="9" width="14.25390625" style="1" customWidth="1"/>
    <col min="10" max="10" width="11.75390625" style="1" customWidth="1"/>
    <col min="11" max="11" width="10.75390625" style="1" customWidth="1"/>
    <col min="12" max="12" width="7.75390625" style="1" customWidth="1"/>
    <col min="13" max="16384" width="9.125" style="1" customWidth="1"/>
  </cols>
  <sheetData>
    <row r="1" spans="1:12" ht="12" customHeight="1">
      <c r="A1" s="11"/>
      <c r="B1" s="11"/>
      <c r="C1" s="11"/>
      <c r="D1" s="11"/>
      <c r="E1" s="11"/>
      <c r="F1" s="11"/>
      <c r="G1" s="11"/>
      <c r="H1" s="11"/>
      <c r="I1" s="11"/>
      <c r="J1" s="119" t="s">
        <v>37</v>
      </c>
      <c r="K1" s="119"/>
      <c r="L1" s="10"/>
    </row>
    <row r="2" spans="1:13" ht="12" customHeigh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  <c r="M2" s="2"/>
    </row>
    <row r="3" spans="1:13" ht="12" customHeight="1">
      <c r="A3" s="122" t="s">
        <v>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2"/>
      <c r="M3" s="2"/>
    </row>
    <row r="4" spans="1:13" ht="12" customHeight="1">
      <c r="A4" s="122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"/>
      <c r="M4" s="2"/>
    </row>
    <row r="5" spans="1:13" ht="12" customHeight="1">
      <c r="A5" s="122" t="s">
        <v>30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"/>
      <c r="M5" s="2"/>
    </row>
    <row r="6" spans="1:13" ht="12" customHeight="1">
      <c r="A6" s="118" t="s">
        <v>31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2"/>
      <c r="M6" s="2"/>
    </row>
    <row r="7" spans="1:13" ht="12" customHeight="1">
      <c r="A7" s="119" t="s">
        <v>32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2"/>
      <c r="M7" s="2"/>
    </row>
    <row r="8" spans="1:13" ht="36" customHeight="1">
      <c r="A8" s="126" t="s">
        <v>15</v>
      </c>
      <c r="B8" s="125" t="s">
        <v>33</v>
      </c>
      <c r="C8" s="125" t="s">
        <v>45</v>
      </c>
      <c r="D8" s="125"/>
      <c r="E8" s="125"/>
      <c r="F8" s="125" t="s">
        <v>46</v>
      </c>
      <c r="G8" s="125"/>
      <c r="H8" s="125"/>
      <c r="I8" s="125" t="s">
        <v>39</v>
      </c>
      <c r="J8" s="125"/>
      <c r="K8" s="125"/>
      <c r="L8" s="2"/>
      <c r="M8" s="2"/>
    </row>
    <row r="9" spans="1:11" ht="60" customHeight="1">
      <c r="A9" s="126"/>
      <c r="B9" s="125"/>
      <c r="C9" s="23" t="s">
        <v>51</v>
      </c>
      <c r="D9" s="23" t="s">
        <v>35</v>
      </c>
      <c r="E9" s="23" t="s">
        <v>52</v>
      </c>
      <c r="F9" s="23" t="s">
        <v>51</v>
      </c>
      <c r="G9" s="23" t="s">
        <v>35</v>
      </c>
      <c r="H9" s="23" t="s">
        <v>52</v>
      </c>
      <c r="I9" s="23" t="s">
        <v>51</v>
      </c>
      <c r="J9" s="23" t="s">
        <v>35</v>
      </c>
      <c r="K9" s="23" t="s">
        <v>52</v>
      </c>
    </row>
    <row r="10" spans="1:14" ht="9.75" customHeight="1">
      <c r="A10" s="14" t="s">
        <v>0</v>
      </c>
      <c r="B10" s="14" t="s">
        <v>14</v>
      </c>
      <c r="C10" s="14">
        <v>1</v>
      </c>
      <c r="D10" s="14" t="s">
        <v>17</v>
      </c>
      <c r="E10" s="14">
        <v>3</v>
      </c>
      <c r="F10" s="14" t="s">
        <v>19</v>
      </c>
      <c r="G10" s="14" t="s">
        <v>20</v>
      </c>
      <c r="H10" s="14" t="s">
        <v>34</v>
      </c>
      <c r="I10" s="14" t="s">
        <v>21</v>
      </c>
      <c r="J10" s="14" t="s">
        <v>22</v>
      </c>
      <c r="K10" s="14" t="s">
        <v>23</v>
      </c>
      <c r="M10" s="8"/>
      <c r="N10" s="8"/>
    </row>
    <row r="11" spans="1:14" ht="10.5" customHeight="1">
      <c r="A11" s="13">
        <v>1</v>
      </c>
      <c r="B11" s="9" t="s">
        <v>57</v>
      </c>
      <c r="C11" s="15">
        <v>311</v>
      </c>
      <c r="D11" s="13">
        <v>51</v>
      </c>
      <c r="E11" s="21">
        <f>D11/C11%</f>
        <v>16.39871382636656</v>
      </c>
      <c r="F11" s="15">
        <v>108</v>
      </c>
      <c r="G11" s="15">
        <v>0</v>
      </c>
      <c r="H11" s="22">
        <f>G11/F11%</f>
        <v>0</v>
      </c>
      <c r="I11" s="15">
        <f aca="true" t="shared" si="0" ref="I11:J14">C11+F11</f>
        <v>419</v>
      </c>
      <c r="J11" s="15">
        <f t="shared" si="0"/>
        <v>51</v>
      </c>
      <c r="K11" s="22">
        <f>J11/I11%</f>
        <v>12.171837708830548</v>
      </c>
      <c r="M11" s="6"/>
      <c r="N11" s="8"/>
    </row>
    <row r="12" spans="1:14" ht="10.5" customHeight="1">
      <c r="A12" s="13">
        <v>2</v>
      </c>
      <c r="B12" s="9" t="s">
        <v>58</v>
      </c>
      <c r="C12" s="15">
        <v>349</v>
      </c>
      <c r="D12" s="13">
        <v>9</v>
      </c>
      <c r="E12" s="21">
        <f aca="true" t="shared" si="1" ref="E12:E33">D12/C12%</f>
        <v>2.5787965616045843</v>
      </c>
      <c r="F12" s="15">
        <v>105</v>
      </c>
      <c r="G12" s="15">
        <v>0</v>
      </c>
      <c r="H12" s="22">
        <f aca="true" t="shared" si="2" ref="H12:H33">G12/F12%</f>
        <v>0</v>
      </c>
      <c r="I12" s="15">
        <f t="shared" si="0"/>
        <v>454</v>
      </c>
      <c r="J12" s="15">
        <f t="shared" si="0"/>
        <v>9</v>
      </c>
      <c r="K12" s="22">
        <f aca="true" t="shared" si="3" ref="K12:K33">J12/I12%</f>
        <v>1.9823788546255507</v>
      </c>
      <c r="M12" s="6"/>
      <c r="N12" s="8"/>
    </row>
    <row r="13" spans="1:14" ht="10.5" customHeight="1">
      <c r="A13" s="13">
        <v>3</v>
      </c>
      <c r="B13" s="9" t="s">
        <v>59</v>
      </c>
      <c r="C13" s="15">
        <v>110</v>
      </c>
      <c r="D13" s="13">
        <v>0</v>
      </c>
      <c r="E13" s="21">
        <f t="shared" si="1"/>
        <v>0</v>
      </c>
      <c r="F13" s="15">
        <v>34</v>
      </c>
      <c r="G13" s="15">
        <v>0</v>
      </c>
      <c r="H13" s="22">
        <f t="shared" si="2"/>
        <v>0</v>
      </c>
      <c r="I13" s="15">
        <f t="shared" si="0"/>
        <v>144</v>
      </c>
      <c r="J13" s="15">
        <f t="shared" si="0"/>
        <v>0</v>
      </c>
      <c r="K13" s="22">
        <f t="shared" si="3"/>
        <v>0</v>
      </c>
      <c r="M13" s="6"/>
      <c r="N13" s="8"/>
    </row>
    <row r="14" spans="1:14" ht="10.5" customHeight="1">
      <c r="A14" s="13">
        <v>4</v>
      </c>
      <c r="B14" s="9" t="s">
        <v>60</v>
      </c>
      <c r="C14" s="15">
        <v>150</v>
      </c>
      <c r="D14" s="13">
        <v>0</v>
      </c>
      <c r="E14" s="21">
        <f t="shared" si="1"/>
        <v>0</v>
      </c>
      <c r="F14" s="15">
        <v>29</v>
      </c>
      <c r="G14" s="15">
        <v>0</v>
      </c>
      <c r="H14" s="22">
        <f t="shared" si="2"/>
        <v>0</v>
      </c>
      <c r="I14" s="15">
        <f t="shared" si="0"/>
        <v>179</v>
      </c>
      <c r="J14" s="15">
        <f t="shared" si="0"/>
        <v>0</v>
      </c>
      <c r="K14" s="22">
        <f t="shared" si="3"/>
        <v>0</v>
      </c>
      <c r="M14" s="6"/>
      <c r="N14" s="8"/>
    </row>
    <row r="15" spans="1:14" ht="10.5" customHeight="1">
      <c r="A15" s="13">
        <v>5</v>
      </c>
      <c r="B15" s="9" t="s">
        <v>1</v>
      </c>
      <c r="C15" s="15">
        <v>130</v>
      </c>
      <c r="D15" s="13">
        <v>0</v>
      </c>
      <c r="E15" s="21">
        <f t="shared" si="1"/>
        <v>0</v>
      </c>
      <c r="F15" s="15">
        <v>20</v>
      </c>
      <c r="G15" s="15">
        <v>0</v>
      </c>
      <c r="H15" s="22">
        <f t="shared" si="2"/>
        <v>0</v>
      </c>
      <c r="I15" s="15">
        <f aca="true" t="shared" si="4" ref="I15:I32">C15+F15</f>
        <v>150</v>
      </c>
      <c r="J15" s="15">
        <f aca="true" t="shared" si="5" ref="J15:J32">D15+G15</f>
        <v>0</v>
      </c>
      <c r="K15" s="22">
        <f t="shared" si="3"/>
        <v>0</v>
      </c>
      <c r="M15" s="6"/>
      <c r="N15" s="8"/>
    </row>
    <row r="16" spans="1:14" ht="10.5" customHeight="1">
      <c r="A16" s="13">
        <v>6</v>
      </c>
      <c r="B16" s="9" t="s">
        <v>2</v>
      </c>
      <c r="C16" s="15">
        <v>180</v>
      </c>
      <c r="D16" s="13">
        <v>6</v>
      </c>
      <c r="E16" s="21">
        <f t="shared" si="1"/>
        <v>3.333333333333333</v>
      </c>
      <c r="F16" s="15">
        <v>29</v>
      </c>
      <c r="G16" s="15">
        <v>0</v>
      </c>
      <c r="H16" s="22">
        <f t="shared" si="2"/>
        <v>0</v>
      </c>
      <c r="I16" s="15">
        <f t="shared" si="4"/>
        <v>209</v>
      </c>
      <c r="J16" s="15">
        <f t="shared" si="5"/>
        <v>6</v>
      </c>
      <c r="K16" s="22">
        <f t="shared" si="3"/>
        <v>2.870813397129187</v>
      </c>
      <c r="M16" s="6"/>
      <c r="N16" s="8"/>
    </row>
    <row r="17" spans="1:14" ht="10.5" customHeight="1">
      <c r="A17" s="13">
        <v>7</v>
      </c>
      <c r="B17" s="9" t="s">
        <v>3</v>
      </c>
      <c r="C17" s="15">
        <v>100</v>
      </c>
      <c r="D17" s="13">
        <v>1</v>
      </c>
      <c r="E17" s="21">
        <f t="shared" si="1"/>
        <v>1</v>
      </c>
      <c r="F17" s="15">
        <v>23</v>
      </c>
      <c r="G17" s="15">
        <v>0</v>
      </c>
      <c r="H17" s="22">
        <f t="shared" si="2"/>
        <v>0</v>
      </c>
      <c r="I17" s="15">
        <f t="shared" si="4"/>
        <v>123</v>
      </c>
      <c r="J17" s="15">
        <f t="shared" si="5"/>
        <v>1</v>
      </c>
      <c r="K17" s="22">
        <f t="shared" si="3"/>
        <v>0.8130081300813008</v>
      </c>
      <c r="M17" s="6"/>
      <c r="N17" s="8"/>
    </row>
    <row r="18" spans="1:14" ht="10.5" customHeight="1">
      <c r="A18" s="13">
        <v>8</v>
      </c>
      <c r="B18" s="9" t="s">
        <v>4</v>
      </c>
      <c r="C18" s="15">
        <v>190</v>
      </c>
      <c r="D18" s="13">
        <v>9</v>
      </c>
      <c r="E18" s="21">
        <f t="shared" si="1"/>
        <v>4.736842105263158</v>
      </c>
      <c r="F18" s="15">
        <v>34</v>
      </c>
      <c r="G18" s="15">
        <v>0</v>
      </c>
      <c r="H18" s="22">
        <f t="shared" si="2"/>
        <v>0</v>
      </c>
      <c r="I18" s="15">
        <f t="shared" si="4"/>
        <v>224</v>
      </c>
      <c r="J18" s="15">
        <f t="shared" si="5"/>
        <v>9</v>
      </c>
      <c r="K18" s="22">
        <f t="shared" si="3"/>
        <v>4.017857142857142</v>
      </c>
      <c r="M18" s="6"/>
      <c r="N18" s="8"/>
    </row>
    <row r="19" spans="1:14" ht="10.5" customHeight="1">
      <c r="A19" s="13">
        <v>9</v>
      </c>
      <c r="B19" s="9" t="s">
        <v>5</v>
      </c>
      <c r="C19" s="15">
        <v>130</v>
      </c>
      <c r="D19" s="13">
        <v>0</v>
      </c>
      <c r="E19" s="21">
        <f t="shared" si="1"/>
        <v>0</v>
      </c>
      <c r="F19" s="15">
        <v>29</v>
      </c>
      <c r="G19" s="15">
        <v>0</v>
      </c>
      <c r="H19" s="22">
        <f t="shared" si="2"/>
        <v>0</v>
      </c>
      <c r="I19" s="15">
        <f t="shared" si="4"/>
        <v>159</v>
      </c>
      <c r="J19" s="15">
        <f t="shared" si="5"/>
        <v>0</v>
      </c>
      <c r="K19" s="22">
        <f t="shared" si="3"/>
        <v>0</v>
      </c>
      <c r="M19" s="6"/>
      <c r="N19" s="8"/>
    </row>
    <row r="20" spans="1:14" ht="10.5" customHeight="1">
      <c r="A20" s="13">
        <v>10</v>
      </c>
      <c r="B20" s="9" t="s">
        <v>6</v>
      </c>
      <c r="C20" s="15">
        <v>205</v>
      </c>
      <c r="D20" s="13">
        <v>0</v>
      </c>
      <c r="E20" s="21">
        <f t="shared" si="1"/>
        <v>0</v>
      </c>
      <c r="F20" s="15">
        <v>34</v>
      </c>
      <c r="G20" s="15">
        <v>0</v>
      </c>
      <c r="H20" s="22">
        <f t="shared" si="2"/>
        <v>0</v>
      </c>
      <c r="I20" s="15">
        <f t="shared" si="4"/>
        <v>239</v>
      </c>
      <c r="J20" s="15">
        <f t="shared" si="5"/>
        <v>0</v>
      </c>
      <c r="K20" s="22">
        <f t="shared" si="3"/>
        <v>0</v>
      </c>
      <c r="M20" s="6"/>
      <c r="N20" s="8"/>
    </row>
    <row r="21" spans="1:14" ht="10.5" customHeight="1">
      <c r="A21" s="13">
        <v>11</v>
      </c>
      <c r="B21" s="9" t="s">
        <v>7</v>
      </c>
      <c r="C21" s="15">
        <v>100</v>
      </c>
      <c r="D21" s="13">
        <v>4</v>
      </c>
      <c r="E21" s="21">
        <f t="shared" si="1"/>
        <v>4</v>
      </c>
      <c r="F21" s="15">
        <v>17</v>
      </c>
      <c r="G21" s="15">
        <v>0</v>
      </c>
      <c r="H21" s="22">
        <f t="shared" si="2"/>
        <v>0</v>
      </c>
      <c r="I21" s="15">
        <f t="shared" si="4"/>
        <v>117</v>
      </c>
      <c r="J21" s="15">
        <f t="shared" si="5"/>
        <v>4</v>
      </c>
      <c r="K21" s="22">
        <f t="shared" si="3"/>
        <v>3.418803418803419</v>
      </c>
      <c r="M21" s="6"/>
      <c r="N21" s="8"/>
    </row>
    <row r="22" spans="1:14" ht="10.5" customHeight="1">
      <c r="A22" s="13">
        <v>12</v>
      </c>
      <c r="B22" s="9" t="s">
        <v>8</v>
      </c>
      <c r="C22" s="15">
        <v>130</v>
      </c>
      <c r="D22" s="13">
        <v>0</v>
      </c>
      <c r="E22" s="21">
        <f t="shared" si="1"/>
        <v>0</v>
      </c>
      <c r="F22" s="15">
        <v>16</v>
      </c>
      <c r="G22" s="15">
        <v>0</v>
      </c>
      <c r="H22" s="22">
        <f t="shared" si="2"/>
        <v>0</v>
      </c>
      <c r="I22" s="15">
        <f t="shared" si="4"/>
        <v>146</v>
      </c>
      <c r="J22" s="15">
        <f t="shared" si="5"/>
        <v>0</v>
      </c>
      <c r="K22" s="22">
        <f t="shared" si="3"/>
        <v>0</v>
      </c>
      <c r="M22" s="6"/>
      <c r="N22" s="8"/>
    </row>
    <row r="23" spans="1:14" ht="10.5" customHeight="1">
      <c r="A23" s="13">
        <v>13</v>
      </c>
      <c r="B23" s="9" t="s">
        <v>9</v>
      </c>
      <c r="C23" s="15">
        <v>55</v>
      </c>
      <c r="D23" s="13">
        <v>0</v>
      </c>
      <c r="E23" s="21">
        <f t="shared" si="1"/>
        <v>0</v>
      </c>
      <c r="F23" s="15">
        <v>10</v>
      </c>
      <c r="G23" s="15">
        <v>0</v>
      </c>
      <c r="H23" s="22">
        <f t="shared" si="2"/>
        <v>0</v>
      </c>
      <c r="I23" s="15">
        <f t="shared" si="4"/>
        <v>65</v>
      </c>
      <c r="J23" s="15">
        <f t="shared" si="5"/>
        <v>0</v>
      </c>
      <c r="K23" s="22">
        <f t="shared" si="3"/>
        <v>0</v>
      </c>
      <c r="M23" s="6"/>
      <c r="N23" s="8"/>
    </row>
    <row r="24" spans="1:14" ht="10.5" customHeight="1">
      <c r="A24" s="13">
        <v>14</v>
      </c>
      <c r="B24" s="9" t="s">
        <v>10</v>
      </c>
      <c r="C24" s="15">
        <v>110</v>
      </c>
      <c r="D24" s="13">
        <v>3</v>
      </c>
      <c r="E24" s="21">
        <f t="shared" si="1"/>
        <v>2.727272727272727</v>
      </c>
      <c r="F24" s="15">
        <v>19</v>
      </c>
      <c r="G24" s="15">
        <v>0</v>
      </c>
      <c r="H24" s="22">
        <f t="shared" si="2"/>
        <v>0</v>
      </c>
      <c r="I24" s="15">
        <f t="shared" si="4"/>
        <v>129</v>
      </c>
      <c r="J24" s="15">
        <f t="shared" si="5"/>
        <v>3</v>
      </c>
      <c r="K24" s="22">
        <f t="shared" si="3"/>
        <v>2.3255813953488373</v>
      </c>
      <c r="M24" s="6"/>
      <c r="N24" s="8"/>
    </row>
    <row r="25" spans="1:14" ht="10.5" customHeight="1">
      <c r="A25" s="13">
        <v>15</v>
      </c>
      <c r="B25" s="9" t="s">
        <v>11</v>
      </c>
      <c r="C25" s="15">
        <v>200</v>
      </c>
      <c r="D25" s="13">
        <v>1</v>
      </c>
      <c r="E25" s="21">
        <f t="shared" si="1"/>
        <v>0.5</v>
      </c>
      <c r="F25" s="15">
        <v>30</v>
      </c>
      <c r="G25" s="15">
        <v>0</v>
      </c>
      <c r="H25" s="22">
        <f t="shared" si="2"/>
        <v>0</v>
      </c>
      <c r="I25" s="15">
        <f t="shared" si="4"/>
        <v>230</v>
      </c>
      <c r="J25" s="15">
        <f t="shared" si="5"/>
        <v>1</v>
      </c>
      <c r="K25" s="22">
        <f t="shared" si="3"/>
        <v>0.4347826086956522</v>
      </c>
      <c r="M25" s="6"/>
      <c r="N25" s="8"/>
    </row>
    <row r="26" spans="1:14" ht="10.5" customHeight="1">
      <c r="A26" s="13">
        <v>16</v>
      </c>
      <c r="B26" s="9" t="s">
        <v>18</v>
      </c>
      <c r="C26" s="15">
        <v>130</v>
      </c>
      <c r="D26" s="13">
        <v>0</v>
      </c>
      <c r="E26" s="21">
        <f t="shared" si="1"/>
        <v>0</v>
      </c>
      <c r="F26" s="15">
        <v>21</v>
      </c>
      <c r="G26" s="15">
        <v>0</v>
      </c>
      <c r="H26" s="22">
        <f t="shared" si="2"/>
        <v>0</v>
      </c>
      <c r="I26" s="15">
        <f t="shared" si="4"/>
        <v>151</v>
      </c>
      <c r="J26" s="15">
        <f t="shared" si="5"/>
        <v>0</v>
      </c>
      <c r="K26" s="22">
        <f t="shared" si="3"/>
        <v>0</v>
      </c>
      <c r="M26" s="6"/>
      <c r="N26" s="8"/>
    </row>
    <row r="27" spans="1:14" ht="10.5" customHeight="1">
      <c r="A27" s="13">
        <v>17</v>
      </c>
      <c r="B27" s="9" t="s">
        <v>53</v>
      </c>
      <c r="C27" s="15">
        <v>150</v>
      </c>
      <c r="D27" s="13">
        <v>0</v>
      </c>
      <c r="E27" s="21">
        <f t="shared" si="1"/>
        <v>0</v>
      </c>
      <c r="F27" s="15">
        <v>18</v>
      </c>
      <c r="G27" s="15">
        <v>0</v>
      </c>
      <c r="H27" s="22">
        <f t="shared" si="2"/>
        <v>0</v>
      </c>
      <c r="I27" s="15">
        <f>C27+F27</f>
        <v>168</v>
      </c>
      <c r="J27" s="15">
        <f>D27+G27</f>
        <v>0</v>
      </c>
      <c r="K27" s="22">
        <f t="shared" si="3"/>
        <v>0</v>
      </c>
      <c r="M27" s="6"/>
      <c r="N27" s="8"/>
    </row>
    <row r="28" spans="1:14" ht="10.5" customHeight="1">
      <c r="A28" s="13">
        <v>18</v>
      </c>
      <c r="B28" s="9" t="s">
        <v>54</v>
      </c>
      <c r="C28" s="15">
        <v>134</v>
      </c>
      <c r="D28" s="15">
        <f>D26-D27</f>
        <v>0</v>
      </c>
      <c r="E28" s="21">
        <f t="shared" si="1"/>
        <v>0</v>
      </c>
      <c r="F28" s="15">
        <v>46</v>
      </c>
      <c r="G28" s="15">
        <f>G26-G27</f>
        <v>0</v>
      </c>
      <c r="H28" s="22">
        <f t="shared" si="2"/>
        <v>0</v>
      </c>
      <c r="I28" s="15">
        <v>180</v>
      </c>
      <c r="J28" s="15">
        <f>J26-J27</f>
        <v>0</v>
      </c>
      <c r="K28" s="22">
        <f t="shared" si="3"/>
        <v>0</v>
      </c>
      <c r="M28" s="6"/>
      <c r="N28" s="8"/>
    </row>
    <row r="29" spans="1:14" ht="10.5" customHeight="1">
      <c r="A29" s="13">
        <v>19</v>
      </c>
      <c r="B29" s="9" t="s">
        <v>55</v>
      </c>
      <c r="C29" s="15">
        <v>38</v>
      </c>
      <c r="D29" s="13">
        <v>0</v>
      </c>
      <c r="E29" s="21">
        <f t="shared" si="1"/>
        <v>0</v>
      </c>
      <c r="F29" s="15">
        <v>11</v>
      </c>
      <c r="G29" s="15">
        <v>0</v>
      </c>
      <c r="H29" s="22">
        <f t="shared" si="2"/>
        <v>0</v>
      </c>
      <c r="I29" s="15">
        <f>C29+F29</f>
        <v>49</v>
      </c>
      <c r="J29" s="15">
        <f>D29+G29</f>
        <v>0</v>
      </c>
      <c r="K29" s="22">
        <f t="shared" si="3"/>
        <v>0</v>
      </c>
      <c r="M29" s="6"/>
      <c r="N29" s="8"/>
    </row>
    <row r="30" spans="1:14" ht="10.5" customHeight="1">
      <c r="A30" s="13">
        <v>20</v>
      </c>
      <c r="B30" s="9" t="s">
        <v>56</v>
      </c>
      <c r="C30" s="15">
        <v>56</v>
      </c>
      <c r="D30" s="13">
        <v>0</v>
      </c>
      <c r="E30" s="21">
        <f t="shared" si="1"/>
        <v>0</v>
      </c>
      <c r="F30" s="15">
        <v>20</v>
      </c>
      <c r="G30" s="15">
        <v>0</v>
      </c>
      <c r="H30" s="22">
        <f t="shared" si="2"/>
        <v>0</v>
      </c>
      <c r="I30" s="15">
        <f>C30+F30</f>
        <v>76</v>
      </c>
      <c r="J30" s="15">
        <f>D30+G30</f>
        <v>0</v>
      </c>
      <c r="K30" s="22">
        <f t="shared" si="3"/>
        <v>0</v>
      </c>
      <c r="M30" s="6"/>
      <c r="N30" s="8"/>
    </row>
    <row r="31" spans="1:14" ht="10.5" customHeight="1">
      <c r="A31" s="13">
        <v>21</v>
      </c>
      <c r="B31" s="9" t="s">
        <v>12</v>
      </c>
      <c r="C31" s="15">
        <v>177</v>
      </c>
      <c r="D31" s="13">
        <v>0</v>
      </c>
      <c r="E31" s="21">
        <f t="shared" si="1"/>
        <v>0</v>
      </c>
      <c r="F31" s="15">
        <v>25</v>
      </c>
      <c r="G31" s="15">
        <v>0</v>
      </c>
      <c r="H31" s="22">
        <f t="shared" si="2"/>
        <v>0</v>
      </c>
      <c r="I31" s="15">
        <f t="shared" si="4"/>
        <v>202</v>
      </c>
      <c r="J31" s="15">
        <f t="shared" si="5"/>
        <v>0</v>
      </c>
      <c r="K31" s="22">
        <f t="shared" si="3"/>
        <v>0</v>
      </c>
      <c r="M31" s="6"/>
      <c r="N31" s="8"/>
    </row>
    <row r="32" spans="1:14" ht="10.5" customHeight="1">
      <c r="A32" s="13">
        <v>22</v>
      </c>
      <c r="B32" s="9" t="s">
        <v>13</v>
      </c>
      <c r="C32" s="15">
        <v>130</v>
      </c>
      <c r="D32" s="13">
        <v>4</v>
      </c>
      <c r="E32" s="21">
        <f t="shared" si="1"/>
        <v>3.0769230769230766</v>
      </c>
      <c r="F32" s="15">
        <v>22</v>
      </c>
      <c r="G32" s="15">
        <v>0</v>
      </c>
      <c r="H32" s="22">
        <f t="shared" si="2"/>
        <v>0</v>
      </c>
      <c r="I32" s="15">
        <f t="shared" si="4"/>
        <v>152</v>
      </c>
      <c r="J32" s="15">
        <f t="shared" si="5"/>
        <v>4</v>
      </c>
      <c r="K32" s="22">
        <f t="shared" si="3"/>
        <v>2.6315789473684212</v>
      </c>
      <c r="M32" s="6"/>
      <c r="N32" s="8"/>
    </row>
    <row r="33" spans="1:14" s="3" customFormat="1" ht="12" customHeight="1">
      <c r="A33" s="17"/>
      <c r="B33" s="17" t="s">
        <v>16</v>
      </c>
      <c r="C33" s="17">
        <f>SUM(C11:C32)</f>
        <v>3265</v>
      </c>
      <c r="D33" s="17">
        <f>SUM(D11:D32)</f>
        <v>88</v>
      </c>
      <c r="E33" s="21">
        <f t="shared" si="1"/>
        <v>2.6952526799387444</v>
      </c>
      <c r="F33" s="17">
        <f>SUM(F11:F32)</f>
        <v>700</v>
      </c>
      <c r="G33" s="17">
        <f>SUM(G11:G32)</f>
        <v>0</v>
      </c>
      <c r="H33" s="22">
        <f t="shared" si="2"/>
        <v>0</v>
      </c>
      <c r="I33" s="17">
        <f>SUM(I11:I32)</f>
        <v>3965</v>
      </c>
      <c r="J33" s="17">
        <f>SUM(J11:J32)</f>
        <v>88</v>
      </c>
      <c r="K33" s="22">
        <f t="shared" si="3"/>
        <v>2.219419924337957</v>
      </c>
      <c r="M33" s="7"/>
      <c r="N33" s="8"/>
    </row>
    <row r="34" spans="2:11" ht="12.75" customHeight="1">
      <c r="B34" s="116" t="s">
        <v>47</v>
      </c>
      <c r="C34" s="116"/>
      <c r="D34" s="116"/>
      <c r="E34" s="5"/>
      <c r="F34" s="4"/>
      <c r="G34" s="4"/>
      <c r="H34" s="4"/>
      <c r="I34" s="4"/>
      <c r="J34" s="4"/>
      <c r="K34" s="4"/>
    </row>
    <row r="35" spans="2:11" ht="15.75">
      <c r="B35" s="20" t="s">
        <v>48</v>
      </c>
      <c r="C35" s="20"/>
      <c r="D35" s="20"/>
      <c r="H35" s="124"/>
      <c r="I35" s="124"/>
      <c r="J35" s="124"/>
      <c r="K35" s="124"/>
    </row>
    <row r="36" spans="2:11" ht="15.75">
      <c r="B36" s="123" t="s">
        <v>24</v>
      </c>
      <c r="C36" s="123"/>
      <c r="D36" s="20"/>
      <c r="H36" s="124"/>
      <c r="I36" s="124"/>
      <c r="J36" s="124"/>
      <c r="K36" s="124"/>
    </row>
    <row r="37" spans="2:4" ht="15.75">
      <c r="B37" s="123" t="s">
        <v>63</v>
      </c>
      <c r="C37" s="123"/>
      <c r="D37" s="20"/>
    </row>
  </sheetData>
  <sheetProtection/>
  <mergeCells count="17">
    <mergeCell ref="I8:K8"/>
    <mergeCell ref="A3:K3"/>
    <mergeCell ref="A4:K4"/>
    <mergeCell ref="A5:K5"/>
    <mergeCell ref="C8:E8"/>
    <mergeCell ref="B8:B9"/>
    <mergeCell ref="A8:A9"/>
    <mergeCell ref="J1:K1"/>
    <mergeCell ref="B36:C36"/>
    <mergeCell ref="B37:C37"/>
    <mergeCell ref="H35:K35"/>
    <mergeCell ref="H36:K36"/>
    <mergeCell ref="B34:D34"/>
    <mergeCell ref="A2:K2"/>
    <mergeCell ref="A6:K6"/>
    <mergeCell ref="A7:K7"/>
    <mergeCell ref="F8:H8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6.75390625" style="1" customWidth="1"/>
    <col min="2" max="2" width="19.375" style="1" customWidth="1"/>
    <col min="3" max="3" width="13.75390625" style="1" customWidth="1"/>
    <col min="4" max="4" width="11.75390625" style="1" customWidth="1"/>
    <col min="5" max="5" width="12.75390625" style="1" customWidth="1"/>
    <col min="6" max="6" width="13.75390625" style="1" customWidth="1"/>
    <col min="7" max="7" width="11.75390625" style="1" customWidth="1"/>
    <col min="8" max="8" width="12.75390625" style="1" customWidth="1"/>
    <col min="9" max="9" width="14.25390625" style="1" customWidth="1"/>
    <col min="10" max="10" width="11.75390625" style="1" customWidth="1"/>
    <col min="11" max="11" width="10.75390625" style="1" customWidth="1"/>
    <col min="12" max="12" width="7.75390625" style="1" customWidth="1"/>
    <col min="13" max="16384" width="9.125" style="1" customWidth="1"/>
  </cols>
  <sheetData>
    <row r="1" spans="1:12" ht="12" customHeight="1">
      <c r="A1" s="11"/>
      <c r="B1" s="11"/>
      <c r="C1" s="11"/>
      <c r="D1" s="11"/>
      <c r="E1" s="11"/>
      <c r="F1" s="11"/>
      <c r="G1" s="11"/>
      <c r="H1" s="11"/>
      <c r="I1" s="11"/>
      <c r="J1" s="119" t="s">
        <v>66</v>
      </c>
      <c r="K1" s="119"/>
      <c r="L1" s="10"/>
    </row>
    <row r="2" spans="1:13" ht="12" customHeight="1">
      <c r="A2" s="117" t="s">
        <v>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2"/>
      <c r="M2" s="2"/>
    </row>
    <row r="3" spans="1:13" ht="12" customHeight="1">
      <c r="A3" s="122" t="s">
        <v>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2"/>
      <c r="M3" s="2"/>
    </row>
    <row r="4" spans="1:13" ht="12" customHeight="1">
      <c r="A4" s="122" t="s">
        <v>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2"/>
      <c r="M4" s="2"/>
    </row>
    <row r="5" spans="1:13" ht="12" customHeight="1">
      <c r="A5" s="122" t="s">
        <v>64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"/>
      <c r="M5" s="2"/>
    </row>
    <row r="6" spans="1:13" ht="12" customHeight="1">
      <c r="A6" s="118" t="s">
        <v>31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2"/>
      <c r="M6" s="2"/>
    </row>
    <row r="7" spans="1:13" ht="12" customHeight="1">
      <c r="A7" s="119" t="s">
        <v>32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2"/>
      <c r="M7" s="2"/>
    </row>
    <row r="8" spans="1:13" ht="36" customHeight="1">
      <c r="A8" s="126" t="s">
        <v>15</v>
      </c>
      <c r="B8" s="125" t="s">
        <v>33</v>
      </c>
      <c r="C8" s="125" t="s">
        <v>45</v>
      </c>
      <c r="D8" s="125"/>
      <c r="E8" s="125"/>
      <c r="F8" s="125" t="s">
        <v>46</v>
      </c>
      <c r="G8" s="125"/>
      <c r="H8" s="125"/>
      <c r="I8" s="125" t="s">
        <v>39</v>
      </c>
      <c r="J8" s="125"/>
      <c r="K8" s="125"/>
      <c r="L8" s="2"/>
      <c r="M8" s="2"/>
    </row>
    <row r="9" spans="1:11" ht="60" customHeight="1">
      <c r="A9" s="126"/>
      <c r="B9" s="125"/>
      <c r="C9" s="23" t="s">
        <v>51</v>
      </c>
      <c r="D9" s="23" t="s">
        <v>35</v>
      </c>
      <c r="E9" s="23" t="s">
        <v>52</v>
      </c>
      <c r="F9" s="23" t="s">
        <v>51</v>
      </c>
      <c r="G9" s="23" t="s">
        <v>35</v>
      </c>
      <c r="H9" s="23" t="s">
        <v>52</v>
      </c>
      <c r="I9" s="23" t="s">
        <v>51</v>
      </c>
      <c r="J9" s="23" t="s">
        <v>35</v>
      </c>
      <c r="K9" s="23" t="s">
        <v>52</v>
      </c>
    </row>
    <row r="10" spans="1:14" ht="9.75" customHeight="1">
      <c r="A10" s="14" t="s">
        <v>0</v>
      </c>
      <c r="B10" s="14" t="s">
        <v>14</v>
      </c>
      <c r="C10" s="14">
        <v>1</v>
      </c>
      <c r="D10" s="14" t="s">
        <v>17</v>
      </c>
      <c r="E10" s="14">
        <v>3</v>
      </c>
      <c r="F10" s="14" t="s">
        <v>19</v>
      </c>
      <c r="G10" s="14" t="s">
        <v>20</v>
      </c>
      <c r="H10" s="14" t="s">
        <v>34</v>
      </c>
      <c r="I10" s="14" t="s">
        <v>21</v>
      </c>
      <c r="J10" s="14" t="s">
        <v>22</v>
      </c>
      <c r="K10" s="14" t="s">
        <v>23</v>
      </c>
      <c r="M10" s="8"/>
      <c r="N10" s="8"/>
    </row>
    <row r="11" spans="1:14" ht="10.5" customHeight="1">
      <c r="A11" s="13">
        <v>1</v>
      </c>
      <c r="B11" s="9" t="s">
        <v>57</v>
      </c>
      <c r="C11" s="15">
        <v>311</v>
      </c>
      <c r="D11" s="13">
        <v>43</v>
      </c>
      <c r="E11" s="21">
        <f>D11/C11%</f>
        <v>13.826366559485532</v>
      </c>
      <c r="F11" s="15">
        <v>108</v>
      </c>
      <c r="G11" s="15">
        <v>0</v>
      </c>
      <c r="H11" s="22">
        <f>G11/F11%</f>
        <v>0</v>
      </c>
      <c r="I11" s="15">
        <v>419</v>
      </c>
      <c r="J11" s="15">
        <f>G11+D11</f>
        <v>43</v>
      </c>
      <c r="K11" s="22">
        <f>J11/I11%</f>
        <v>10.26252983293556</v>
      </c>
      <c r="M11" s="6"/>
      <c r="N11" s="8"/>
    </row>
    <row r="12" spans="1:14" ht="10.5" customHeight="1">
      <c r="A12" s="13">
        <v>2</v>
      </c>
      <c r="B12" s="9" t="s">
        <v>58</v>
      </c>
      <c r="C12" s="15">
        <v>349</v>
      </c>
      <c r="D12" s="13">
        <v>23</v>
      </c>
      <c r="E12" s="21">
        <f aca="true" t="shared" si="0" ref="E12:E33">D12/C12%</f>
        <v>6.59025787965616</v>
      </c>
      <c r="F12" s="15">
        <v>105</v>
      </c>
      <c r="G12" s="15">
        <v>0</v>
      </c>
      <c r="H12" s="22">
        <f aca="true" t="shared" si="1" ref="H12:H33">G12/F12%</f>
        <v>0</v>
      </c>
      <c r="I12" s="15">
        <v>454</v>
      </c>
      <c r="J12" s="15">
        <f aca="true" t="shared" si="2" ref="J12:J33">G12+D12</f>
        <v>23</v>
      </c>
      <c r="K12" s="22">
        <f aca="true" t="shared" si="3" ref="K12:K33">J12/I12%</f>
        <v>5.066079295154185</v>
      </c>
      <c r="M12" s="6"/>
      <c r="N12" s="8"/>
    </row>
    <row r="13" spans="1:14" ht="10.5" customHeight="1">
      <c r="A13" s="13">
        <v>3</v>
      </c>
      <c r="B13" s="9" t="s">
        <v>59</v>
      </c>
      <c r="C13" s="15">
        <v>110</v>
      </c>
      <c r="D13" s="13">
        <v>0</v>
      </c>
      <c r="E13" s="21">
        <f t="shared" si="0"/>
        <v>0</v>
      </c>
      <c r="F13" s="15">
        <v>34</v>
      </c>
      <c r="G13" s="15">
        <v>0</v>
      </c>
      <c r="H13" s="22">
        <f t="shared" si="1"/>
        <v>0</v>
      </c>
      <c r="I13" s="15">
        <v>144</v>
      </c>
      <c r="J13" s="15">
        <f t="shared" si="2"/>
        <v>0</v>
      </c>
      <c r="K13" s="22">
        <f t="shared" si="3"/>
        <v>0</v>
      </c>
      <c r="M13" s="6"/>
      <c r="N13" s="8"/>
    </row>
    <row r="14" spans="1:14" ht="10.5" customHeight="1">
      <c r="A14" s="13">
        <v>4</v>
      </c>
      <c r="B14" s="9" t="s">
        <v>60</v>
      </c>
      <c r="C14" s="15">
        <v>150</v>
      </c>
      <c r="D14" s="13">
        <v>0</v>
      </c>
      <c r="E14" s="21">
        <f t="shared" si="0"/>
        <v>0</v>
      </c>
      <c r="F14" s="15">
        <v>29</v>
      </c>
      <c r="G14" s="15">
        <v>0</v>
      </c>
      <c r="H14" s="22">
        <f t="shared" si="1"/>
        <v>0</v>
      </c>
      <c r="I14" s="15">
        <v>179</v>
      </c>
      <c r="J14" s="15">
        <f t="shared" si="2"/>
        <v>0</v>
      </c>
      <c r="K14" s="22">
        <f t="shared" si="3"/>
        <v>0</v>
      </c>
      <c r="M14" s="6"/>
      <c r="N14" s="8"/>
    </row>
    <row r="15" spans="1:14" ht="10.5" customHeight="1">
      <c r="A15" s="13">
        <v>5</v>
      </c>
      <c r="B15" s="9" t="s">
        <v>1</v>
      </c>
      <c r="C15" s="15">
        <v>130</v>
      </c>
      <c r="D15" s="13">
        <v>7</v>
      </c>
      <c r="E15" s="21">
        <f t="shared" si="0"/>
        <v>5.384615384615384</v>
      </c>
      <c r="F15" s="15">
        <v>20</v>
      </c>
      <c r="G15" s="15">
        <v>0</v>
      </c>
      <c r="H15" s="22">
        <f t="shared" si="1"/>
        <v>0</v>
      </c>
      <c r="I15" s="15">
        <v>150</v>
      </c>
      <c r="J15" s="15">
        <f t="shared" si="2"/>
        <v>7</v>
      </c>
      <c r="K15" s="22">
        <f t="shared" si="3"/>
        <v>4.666666666666667</v>
      </c>
      <c r="M15" s="6"/>
      <c r="N15" s="8"/>
    </row>
    <row r="16" spans="1:14" ht="10.5" customHeight="1">
      <c r="A16" s="13">
        <v>6</v>
      </c>
      <c r="B16" s="9" t="s">
        <v>2</v>
      </c>
      <c r="C16" s="15">
        <v>180</v>
      </c>
      <c r="D16" s="13">
        <v>6</v>
      </c>
      <c r="E16" s="21">
        <f t="shared" si="0"/>
        <v>3.333333333333333</v>
      </c>
      <c r="F16" s="15">
        <v>29</v>
      </c>
      <c r="G16" s="15">
        <v>8</v>
      </c>
      <c r="H16" s="22">
        <f t="shared" si="1"/>
        <v>27.586206896551726</v>
      </c>
      <c r="I16" s="15">
        <v>209</v>
      </c>
      <c r="J16" s="15">
        <f t="shared" si="2"/>
        <v>14</v>
      </c>
      <c r="K16" s="22">
        <f t="shared" si="3"/>
        <v>6.698564593301436</v>
      </c>
      <c r="M16" s="6"/>
      <c r="N16" s="8"/>
    </row>
    <row r="17" spans="1:14" ht="10.5" customHeight="1">
      <c r="A17" s="13">
        <v>7</v>
      </c>
      <c r="B17" s="9" t="s">
        <v>3</v>
      </c>
      <c r="C17" s="15">
        <v>100</v>
      </c>
      <c r="D17" s="13">
        <v>1</v>
      </c>
      <c r="E17" s="21">
        <f t="shared" si="0"/>
        <v>1</v>
      </c>
      <c r="F17" s="15">
        <v>23</v>
      </c>
      <c r="G17" s="15">
        <v>0</v>
      </c>
      <c r="H17" s="22">
        <f t="shared" si="1"/>
        <v>0</v>
      </c>
      <c r="I17" s="15">
        <v>123</v>
      </c>
      <c r="J17" s="15">
        <f t="shared" si="2"/>
        <v>1</v>
      </c>
      <c r="K17" s="22">
        <f t="shared" si="3"/>
        <v>0.8130081300813008</v>
      </c>
      <c r="M17" s="6"/>
      <c r="N17" s="8"/>
    </row>
    <row r="18" spans="1:14" ht="10.5" customHeight="1">
      <c r="A18" s="13">
        <v>8</v>
      </c>
      <c r="B18" s="9" t="s">
        <v>4</v>
      </c>
      <c r="C18" s="15">
        <v>190</v>
      </c>
      <c r="D18" s="13">
        <v>9</v>
      </c>
      <c r="E18" s="21">
        <f t="shared" si="0"/>
        <v>4.736842105263158</v>
      </c>
      <c r="F18" s="15">
        <v>34</v>
      </c>
      <c r="G18" s="15">
        <v>0</v>
      </c>
      <c r="H18" s="22">
        <f t="shared" si="1"/>
        <v>0</v>
      </c>
      <c r="I18" s="15">
        <v>224</v>
      </c>
      <c r="J18" s="15">
        <f t="shared" si="2"/>
        <v>9</v>
      </c>
      <c r="K18" s="22">
        <f t="shared" si="3"/>
        <v>4.017857142857142</v>
      </c>
      <c r="M18" s="6"/>
      <c r="N18" s="8"/>
    </row>
    <row r="19" spans="1:14" ht="10.5" customHeight="1">
      <c r="A19" s="13">
        <v>9</v>
      </c>
      <c r="B19" s="9" t="s">
        <v>5</v>
      </c>
      <c r="C19" s="15">
        <v>130</v>
      </c>
      <c r="D19" s="13">
        <v>0</v>
      </c>
      <c r="E19" s="21">
        <f t="shared" si="0"/>
        <v>0</v>
      </c>
      <c r="F19" s="15">
        <v>29</v>
      </c>
      <c r="G19" s="15">
        <v>12</v>
      </c>
      <c r="H19" s="22">
        <f t="shared" si="1"/>
        <v>41.37931034482759</v>
      </c>
      <c r="I19" s="15">
        <v>159</v>
      </c>
      <c r="J19" s="15">
        <f t="shared" si="2"/>
        <v>12</v>
      </c>
      <c r="K19" s="22">
        <f t="shared" si="3"/>
        <v>7.547169811320754</v>
      </c>
      <c r="M19" s="6"/>
      <c r="N19" s="8"/>
    </row>
    <row r="20" spans="1:14" ht="10.5" customHeight="1">
      <c r="A20" s="13">
        <v>10</v>
      </c>
      <c r="B20" s="9" t="s">
        <v>6</v>
      </c>
      <c r="C20" s="15">
        <v>205</v>
      </c>
      <c r="D20" s="13">
        <v>0</v>
      </c>
      <c r="E20" s="21">
        <f t="shared" si="0"/>
        <v>0</v>
      </c>
      <c r="F20" s="15">
        <v>34</v>
      </c>
      <c r="G20" s="15">
        <v>12</v>
      </c>
      <c r="H20" s="22">
        <f t="shared" si="1"/>
        <v>35.29411764705882</v>
      </c>
      <c r="I20" s="15">
        <v>239</v>
      </c>
      <c r="J20" s="15">
        <f t="shared" si="2"/>
        <v>12</v>
      </c>
      <c r="K20" s="22">
        <f t="shared" si="3"/>
        <v>5.02092050209205</v>
      </c>
      <c r="M20" s="6"/>
      <c r="N20" s="8"/>
    </row>
    <row r="21" spans="1:14" ht="10.5" customHeight="1">
      <c r="A21" s="13">
        <v>11</v>
      </c>
      <c r="B21" s="9" t="s">
        <v>7</v>
      </c>
      <c r="C21" s="15">
        <v>100</v>
      </c>
      <c r="D21" s="13">
        <v>5</v>
      </c>
      <c r="E21" s="21">
        <f t="shared" si="0"/>
        <v>5</v>
      </c>
      <c r="F21" s="15">
        <v>17</v>
      </c>
      <c r="G21" s="15">
        <v>0</v>
      </c>
      <c r="H21" s="22">
        <f t="shared" si="1"/>
        <v>0</v>
      </c>
      <c r="I21" s="15">
        <v>117</v>
      </c>
      <c r="J21" s="15">
        <f t="shared" si="2"/>
        <v>5</v>
      </c>
      <c r="K21" s="22">
        <f t="shared" si="3"/>
        <v>4.273504273504273</v>
      </c>
      <c r="M21" s="6"/>
      <c r="N21" s="8"/>
    </row>
    <row r="22" spans="1:14" ht="10.5" customHeight="1">
      <c r="A22" s="13">
        <v>12</v>
      </c>
      <c r="B22" s="9" t="s">
        <v>8</v>
      </c>
      <c r="C22" s="15">
        <v>130</v>
      </c>
      <c r="D22" s="13">
        <v>0</v>
      </c>
      <c r="E22" s="21">
        <f t="shared" si="0"/>
        <v>0</v>
      </c>
      <c r="F22" s="15">
        <v>16</v>
      </c>
      <c r="G22" s="15">
        <v>0</v>
      </c>
      <c r="H22" s="22">
        <f t="shared" si="1"/>
        <v>0</v>
      </c>
      <c r="I22" s="15">
        <v>146</v>
      </c>
      <c r="J22" s="15">
        <f t="shared" si="2"/>
        <v>0</v>
      </c>
      <c r="K22" s="22">
        <f t="shared" si="3"/>
        <v>0</v>
      </c>
      <c r="M22" s="6"/>
      <c r="N22" s="8"/>
    </row>
    <row r="23" spans="1:14" ht="10.5" customHeight="1">
      <c r="A23" s="13">
        <v>13</v>
      </c>
      <c r="B23" s="9" t="s">
        <v>9</v>
      </c>
      <c r="C23" s="15">
        <v>55</v>
      </c>
      <c r="D23" s="13">
        <v>0</v>
      </c>
      <c r="E23" s="21">
        <f t="shared" si="0"/>
        <v>0</v>
      </c>
      <c r="F23" s="15">
        <v>10</v>
      </c>
      <c r="G23" s="15">
        <v>0</v>
      </c>
      <c r="H23" s="22">
        <f t="shared" si="1"/>
        <v>0</v>
      </c>
      <c r="I23" s="15">
        <v>65</v>
      </c>
      <c r="J23" s="15">
        <f t="shared" si="2"/>
        <v>0</v>
      </c>
      <c r="K23" s="22">
        <f t="shared" si="3"/>
        <v>0</v>
      </c>
      <c r="M23" s="6"/>
      <c r="N23" s="8"/>
    </row>
    <row r="24" spans="1:14" ht="10.5" customHeight="1">
      <c r="A24" s="13">
        <v>14</v>
      </c>
      <c r="B24" s="9" t="s">
        <v>10</v>
      </c>
      <c r="C24" s="15">
        <v>110</v>
      </c>
      <c r="D24" s="13">
        <v>4</v>
      </c>
      <c r="E24" s="21">
        <f t="shared" si="0"/>
        <v>3.6363636363636362</v>
      </c>
      <c r="F24" s="15">
        <v>19</v>
      </c>
      <c r="G24" s="15">
        <v>0</v>
      </c>
      <c r="H24" s="22">
        <f t="shared" si="1"/>
        <v>0</v>
      </c>
      <c r="I24" s="15">
        <v>129</v>
      </c>
      <c r="J24" s="15">
        <f t="shared" si="2"/>
        <v>4</v>
      </c>
      <c r="K24" s="22">
        <f t="shared" si="3"/>
        <v>3.1007751937984493</v>
      </c>
      <c r="M24" s="6"/>
      <c r="N24" s="8"/>
    </row>
    <row r="25" spans="1:14" ht="10.5" customHeight="1">
      <c r="A25" s="13">
        <v>15</v>
      </c>
      <c r="B25" s="9" t="s">
        <v>11</v>
      </c>
      <c r="C25" s="15">
        <v>200</v>
      </c>
      <c r="D25" s="13">
        <v>1</v>
      </c>
      <c r="E25" s="21">
        <f t="shared" si="0"/>
        <v>0.5</v>
      </c>
      <c r="F25" s="15">
        <v>30</v>
      </c>
      <c r="G25" s="15">
        <v>0</v>
      </c>
      <c r="H25" s="22">
        <f t="shared" si="1"/>
        <v>0</v>
      </c>
      <c r="I25" s="15">
        <v>230</v>
      </c>
      <c r="J25" s="15">
        <f t="shared" si="2"/>
        <v>1</v>
      </c>
      <c r="K25" s="22">
        <f t="shared" si="3"/>
        <v>0.4347826086956522</v>
      </c>
      <c r="M25" s="6"/>
      <c r="N25" s="8"/>
    </row>
    <row r="26" spans="1:14" ht="10.5" customHeight="1">
      <c r="A26" s="13">
        <v>16</v>
      </c>
      <c r="B26" s="9" t="s">
        <v>18</v>
      </c>
      <c r="C26" s="15">
        <v>130</v>
      </c>
      <c r="D26" s="13">
        <v>0</v>
      </c>
      <c r="E26" s="21">
        <f t="shared" si="0"/>
        <v>0</v>
      </c>
      <c r="F26" s="15">
        <v>21</v>
      </c>
      <c r="G26" s="15">
        <v>0</v>
      </c>
      <c r="H26" s="22">
        <f t="shared" si="1"/>
        <v>0</v>
      </c>
      <c r="I26" s="15">
        <v>151</v>
      </c>
      <c r="J26" s="15">
        <f t="shared" si="2"/>
        <v>0</v>
      </c>
      <c r="K26" s="22">
        <f t="shared" si="3"/>
        <v>0</v>
      </c>
      <c r="M26" s="6"/>
      <c r="N26" s="8"/>
    </row>
    <row r="27" spans="1:14" ht="10.5" customHeight="1">
      <c r="A27" s="13">
        <v>17</v>
      </c>
      <c r="B27" s="9" t="s">
        <v>53</v>
      </c>
      <c r="C27" s="15">
        <v>150</v>
      </c>
      <c r="D27" s="13">
        <v>0</v>
      </c>
      <c r="E27" s="21">
        <f t="shared" si="0"/>
        <v>0</v>
      </c>
      <c r="F27" s="15">
        <v>18</v>
      </c>
      <c r="G27" s="15">
        <v>0</v>
      </c>
      <c r="H27" s="22">
        <f t="shared" si="1"/>
        <v>0</v>
      </c>
      <c r="I27" s="15">
        <v>168</v>
      </c>
      <c r="J27" s="15">
        <f t="shared" si="2"/>
        <v>0</v>
      </c>
      <c r="K27" s="22">
        <f t="shared" si="3"/>
        <v>0</v>
      </c>
      <c r="M27" s="6"/>
      <c r="N27" s="8"/>
    </row>
    <row r="28" spans="1:14" ht="10.5" customHeight="1">
      <c r="A28" s="13">
        <v>18</v>
      </c>
      <c r="B28" s="9" t="s">
        <v>54</v>
      </c>
      <c r="C28" s="15">
        <v>134</v>
      </c>
      <c r="D28" s="15">
        <v>10</v>
      </c>
      <c r="E28" s="21">
        <f t="shared" si="0"/>
        <v>7.462686567164178</v>
      </c>
      <c r="F28" s="15">
        <v>46</v>
      </c>
      <c r="G28" s="15">
        <v>0</v>
      </c>
      <c r="H28" s="22">
        <f t="shared" si="1"/>
        <v>0</v>
      </c>
      <c r="I28" s="15">
        <v>180</v>
      </c>
      <c r="J28" s="15">
        <f t="shared" si="2"/>
        <v>10</v>
      </c>
      <c r="K28" s="22">
        <f t="shared" si="3"/>
        <v>5.555555555555555</v>
      </c>
      <c r="M28" s="6"/>
      <c r="N28" s="8"/>
    </row>
    <row r="29" spans="1:14" ht="10.5" customHeight="1">
      <c r="A29" s="13">
        <v>19</v>
      </c>
      <c r="B29" s="9" t="s">
        <v>55</v>
      </c>
      <c r="C29" s="15">
        <v>38</v>
      </c>
      <c r="D29" s="13">
        <v>1</v>
      </c>
      <c r="E29" s="21">
        <f t="shared" si="0"/>
        <v>2.6315789473684212</v>
      </c>
      <c r="F29" s="15">
        <v>11</v>
      </c>
      <c r="G29" s="15">
        <v>4</v>
      </c>
      <c r="H29" s="22">
        <f t="shared" si="1"/>
        <v>36.36363636363637</v>
      </c>
      <c r="I29" s="15">
        <v>49</v>
      </c>
      <c r="J29" s="15">
        <f t="shared" si="2"/>
        <v>5</v>
      </c>
      <c r="K29" s="22">
        <f t="shared" si="3"/>
        <v>10.204081632653061</v>
      </c>
      <c r="M29" s="6"/>
      <c r="N29" s="8"/>
    </row>
    <row r="30" spans="1:14" ht="10.5" customHeight="1">
      <c r="A30" s="13">
        <v>20</v>
      </c>
      <c r="B30" s="9" t="s">
        <v>56</v>
      </c>
      <c r="C30" s="15">
        <v>56</v>
      </c>
      <c r="D30" s="13">
        <v>0</v>
      </c>
      <c r="E30" s="21">
        <f t="shared" si="0"/>
        <v>0</v>
      </c>
      <c r="F30" s="15">
        <v>20</v>
      </c>
      <c r="G30" s="15">
        <v>0</v>
      </c>
      <c r="H30" s="22">
        <f t="shared" si="1"/>
        <v>0</v>
      </c>
      <c r="I30" s="15">
        <v>76</v>
      </c>
      <c r="J30" s="15">
        <f t="shared" si="2"/>
        <v>0</v>
      </c>
      <c r="K30" s="22">
        <f t="shared" si="3"/>
        <v>0</v>
      </c>
      <c r="M30" s="6"/>
      <c r="N30" s="8"/>
    </row>
    <row r="31" spans="1:14" ht="10.5" customHeight="1">
      <c r="A31" s="13">
        <v>21</v>
      </c>
      <c r="B31" s="9" t="s">
        <v>12</v>
      </c>
      <c r="C31" s="15">
        <v>177</v>
      </c>
      <c r="D31" s="13">
        <v>18</v>
      </c>
      <c r="E31" s="21">
        <f t="shared" si="0"/>
        <v>10.169491525423728</v>
      </c>
      <c r="F31" s="15">
        <v>25</v>
      </c>
      <c r="G31" s="15">
        <v>0</v>
      </c>
      <c r="H31" s="22">
        <f t="shared" si="1"/>
        <v>0</v>
      </c>
      <c r="I31" s="15">
        <v>202</v>
      </c>
      <c r="J31" s="15">
        <f t="shared" si="2"/>
        <v>18</v>
      </c>
      <c r="K31" s="22">
        <f t="shared" si="3"/>
        <v>8.910891089108912</v>
      </c>
      <c r="M31" s="6"/>
      <c r="N31" s="8"/>
    </row>
    <row r="32" spans="1:14" ht="10.5" customHeight="1">
      <c r="A32" s="13">
        <v>22</v>
      </c>
      <c r="B32" s="9" t="s">
        <v>13</v>
      </c>
      <c r="C32" s="15">
        <v>130</v>
      </c>
      <c r="D32" s="13">
        <v>5</v>
      </c>
      <c r="E32" s="21">
        <f t="shared" si="0"/>
        <v>3.846153846153846</v>
      </c>
      <c r="F32" s="15">
        <v>22</v>
      </c>
      <c r="G32" s="15">
        <v>0</v>
      </c>
      <c r="H32" s="22">
        <f t="shared" si="1"/>
        <v>0</v>
      </c>
      <c r="I32" s="15">
        <v>152</v>
      </c>
      <c r="J32" s="15">
        <f t="shared" si="2"/>
        <v>5</v>
      </c>
      <c r="K32" s="22">
        <f t="shared" si="3"/>
        <v>3.289473684210526</v>
      </c>
      <c r="M32" s="6"/>
      <c r="N32" s="8"/>
    </row>
    <row r="33" spans="1:14" s="3" customFormat="1" ht="12" customHeight="1">
      <c r="A33" s="17"/>
      <c r="B33" s="17" t="s">
        <v>16</v>
      </c>
      <c r="C33" s="17">
        <f>SUM(C11:C32)</f>
        <v>3265</v>
      </c>
      <c r="D33" s="17">
        <f>SUM(D11:D32)</f>
        <v>133</v>
      </c>
      <c r="E33" s="24">
        <f t="shared" si="0"/>
        <v>4.073506891271057</v>
      </c>
      <c r="F33" s="17">
        <f>SUM(F11:F32)</f>
        <v>700</v>
      </c>
      <c r="G33" s="17">
        <f>SUM(G11:G32)</f>
        <v>36</v>
      </c>
      <c r="H33" s="25">
        <f t="shared" si="1"/>
        <v>5.142857142857143</v>
      </c>
      <c r="I33" s="17">
        <f>SUM(I11:I32)</f>
        <v>3965</v>
      </c>
      <c r="J33" s="26">
        <f t="shared" si="2"/>
        <v>169</v>
      </c>
      <c r="K33" s="25">
        <f t="shared" si="3"/>
        <v>4.262295081967213</v>
      </c>
      <c r="M33" s="7"/>
      <c r="N33" s="8"/>
    </row>
    <row r="34" spans="2:11" ht="12.75" customHeight="1">
      <c r="B34" s="116" t="s">
        <v>47</v>
      </c>
      <c r="C34" s="116"/>
      <c r="D34" s="116"/>
      <c r="E34" s="5"/>
      <c r="F34" s="4"/>
      <c r="G34" s="4"/>
      <c r="H34" s="4"/>
      <c r="I34" s="4"/>
      <c r="J34" s="4"/>
      <c r="K34" s="4"/>
    </row>
    <row r="35" spans="2:11" ht="15.75">
      <c r="B35" s="20" t="s">
        <v>48</v>
      </c>
      <c r="C35" s="20"/>
      <c r="D35" s="20"/>
      <c r="H35" s="124"/>
      <c r="I35" s="124"/>
      <c r="J35" s="124"/>
      <c r="K35" s="124"/>
    </row>
    <row r="36" spans="2:11" ht="15.75">
      <c r="B36" s="123" t="s">
        <v>24</v>
      </c>
      <c r="C36" s="123"/>
      <c r="D36" s="20"/>
      <c r="H36" s="124"/>
      <c r="I36" s="124"/>
      <c r="J36" s="124"/>
      <c r="K36" s="124"/>
    </row>
    <row r="37" spans="2:4" ht="15.75">
      <c r="B37" s="123" t="s">
        <v>65</v>
      </c>
      <c r="C37" s="123"/>
      <c r="D37" s="20"/>
    </row>
  </sheetData>
  <sheetProtection/>
  <mergeCells count="17">
    <mergeCell ref="J1:K1"/>
    <mergeCell ref="B36:C36"/>
    <mergeCell ref="B37:C37"/>
    <mergeCell ref="H35:K35"/>
    <mergeCell ref="H36:K36"/>
    <mergeCell ref="B34:D34"/>
    <mergeCell ref="A2:K2"/>
    <mergeCell ref="A6:K6"/>
    <mergeCell ref="A7:K7"/>
    <mergeCell ref="F8:H8"/>
    <mergeCell ref="I8:K8"/>
    <mergeCell ref="A3:K3"/>
    <mergeCell ref="A4:K4"/>
    <mergeCell ref="A5:K5"/>
    <mergeCell ref="C8:E8"/>
    <mergeCell ref="B8:B9"/>
    <mergeCell ref="A8:A9"/>
  </mergeCells>
  <printOptions/>
  <pageMargins left="0.3937007874015748" right="0.3937007874015748" top="0" bottom="0" header="0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120" zoomScaleNormal="120" zoomScalePageLayoutView="0" workbookViewId="0" topLeftCell="C1">
      <selection activeCell="P3" sqref="P3:P24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9.75390625" style="1" customWidth="1"/>
    <col min="4" max="4" width="9.625" style="1" customWidth="1"/>
    <col min="5" max="5" width="10.00390625" style="1" customWidth="1"/>
    <col min="6" max="6" width="8.625" style="1" customWidth="1"/>
    <col min="7" max="7" width="9.75390625" style="1" customWidth="1"/>
    <col min="8" max="8" width="11.00390625" style="1" customWidth="1"/>
    <col min="9" max="9" width="9.875" style="1" customWidth="1"/>
    <col min="10" max="10" width="9.25390625" style="1" customWidth="1"/>
    <col min="11" max="11" width="10.625" style="1" customWidth="1"/>
    <col min="12" max="12" width="11.75390625" style="1" customWidth="1"/>
    <col min="13" max="13" width="9.375" style="1" customWidth="1"/>
    <col min="14" max="16384" width="9.125" style="1" customWidth="1"/>
  </cols>
  <sheetData>
    <row r="1" spans="1:13" ht="25.5" customHeight="1">
      <c r="A1" s="127" t="s">
        <v>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133.5" customHeight="1">
      <c r="A2" s="28"/>
      <c r="B2" s="29" t="s">
        <v>67</v>
      </c>
      <c r="C2" s="44" t="s">
        <v>72</v>
      </c>
      <c r="D2" s="33" t="s">
        <v>73</v>
      </c>
      <c r="E2" s="33" t="s">
        <v>74</v>
      </c>
      <c r="F2" s="46" t="s">
        <v>84</v>
      </c>
      <c r="G2" s="45" t="s">
        <v>75</v>
      </c>
      <c r="H2" s="33" t="s">
        <v>76</v>
      </c>
      <c r="I2" s="33" t="s">
        <v>82</v>
      </c>
      <c r="J2" s="46" t="s">
        <v>83</v>
      </c>
      <c r="K2" s="45" t="s">
        <v>77</v>
      </c>
      <c r="L2" s="33" t="s">
        <v>78</v>
      </c>
      <c r="M2" s="33" t="s">
        <v>79</v>
      </c>
      <c r="N2" s="46" t="s">
        <v>80</v>
      </c>
    </row>
    <row r="3" spans="1:16" ht="14.25" customHeight="1">
      <c r="A3" s="27" t="s">
        <v>69</v>
      </c>
      <c r="B3" s="34" t="s">
        <v>17</v>
      </c>
      <c r="C3" s="35" t="s">
        <v>70</v>
      </c>
      <c r="D3" s="36" t="s">
        <v>19</v>
      </c>
      <c r="E3" s="37">
        <v>5</v>
      </c>
      <c r="F3" s="49">
        <v>6</v>
      </c>
      <c r="G3" s="35" t="s">
        <v>21</v>
      </c>
      <c r="H3" s="36" t="s">
        <v>22</v>
      </c>
      <c r="I3" s="37">
        <v>9</v>
      </c>
      <c r="J3" s="49">
        <v>10</v>
      </c>
      <c r="K3" s="35" t="s">
        <v>81</v>
      </c>
      <c r="L3" s="37">
        <v>12</v>
      </c>
      <c r="M3" s="37">
        <v>13</v>
      </c>
      <c r="N3" s="49">
        <v>14</v>
      </c>
      <c r="P3" s="48"/>
    </row>
    <row r="4" spans="1:16" ht="10.5" customHeight="1">
      <c r="A4" s="40">
        <v>1</v>
      </c>
      <c r="B4" s="41" t="s">
        <v>57</v>
      </c>
      <c r="C4" s="30">
        <f>SUM(D4:E4)</f>
        <v>99</v>
      </c>
      <c r="D4" s="40">
        <v>64</v>
      </c>
      <c r="E4" s="40">
        <v>35</v>
      </c>
      <c r="F4" s="47">
        <v>44</v>
      </c>
      <c r="G4" s="48">
        <f>SUM(H4:I4)</f>
        <v>99</v>
      </c>
      <c r="H4" s="40">
        <v>64</v>
      </c>
      <c r="I4" s="42">
        <v>35</v>
      </c>
      <c r="J4" s="50">
        <v>44</v>
      </c>
      <c r="K4" s="48">
        <f aca="true" t="shared" si="0" ref="K4:K10">SUM(L4:M4)</f>
        <v>146</v>
      </c>
      <c r="L4" s="42">
        <v>146</v>
      </c>
      <c r="M4" s="43">
        <v>0</v>
      </c>
      <c r="N4" s="50">
        <v>14</v>
      </c>
      <c r="P4" s="48"/>
    </row>
    <row r="5" spans="1:16" ht="10.5" customHeight="1">
      <c r="A5" s="40">
        <v>1</v>
      </c>
      <c r="B5" s="41" t="s">
        <v>54</v>
      </c>
      <c r="C5" s="30">
        <f>SUM(D5:E5)</f>
        <v>22</v>
      </c>
      <c r="D5" s="40">
        <v>17</v>
      </c>
      <c r="E5" s="40">
        <v>5</v>
      </c>
      <c r="F5" s="47">
        <v>5</v>
      </c>
      <c r="G5" s="48">
        <f aca="true" t="shared" si="1" ref="G5:G25">SUM(H5:I5)</f>
        <v>22</v>
      </c>
      <c r="H5" s="40">
        <v>17</v>
      </c>
      <c r="I5" s="42">
        <v>5</v>
      </c>
      <c r="J5" s="50">
        <v>5</v>
      </c>
      <c r="K5" s="48">
        <f t="shared" si="0"/>
        <v>59</v>
      </c>
      <c r="L5" s="42">
        <v>59</v>
      </c>
      <c r="M5" s="43">
        <v>0</v>
      </c>
      <c r="N5" s="50">
        <v>2</v>
      </c>
      <c r="P5" s="48"/>
    </row>
    <row r="6" spans="1:16" ht="10.5" customHeight="1">
      <c r="A6" s="29">
        <v>2</v>
      </c>
      <c r="B6" s="31" t="s">
        <v>58</v>
      </c>
      <c r="C6" s="30">
        <f>SUM(D6:E6)</f>
        <v>114</v>
      </c>
      <c r="D6" s="32">
        <v>61</v>
      </c>
      <c r="E6" s="32">
        <v>53</v>
      </c>
      <c r="F6" s="47">
        <v>18</v>
      </c>
      <c r="G6" s="48">
        <f t="shared" si="1"/>
        <v>114</v>
      </c>
      <c r="H6" s="32">
        <v>61</v>
      </c>
      <c r="I6" s="39">
        <v>53</v>
      </c>
      <c r="J6" s="50">
        <v>18</v>
      </c>
      <c r="K6" s="48">
        <f t="shared" si="0"/>
        <v>258</v>
      </c>
      <c r="L6" s="51">
        <v>205</v>
      </c>
      <c r="M6" s="52">
        <v>53</v>
      </c>
      <c r="N6" s="50">
        <v>18</v>
      </c>
      <c r="P6" s="48"/>
    </row>
    <row r="7" spans="1:16" ht="10.5" customHeight="1">
      <c r="A7" s="29">
        <v>2</v>
      </c>
      <c r="B7" s="31" t="s">
        <v>55</v>
      </c>
      <c r="C7" s="30">
        <f>SUM(D7:E7)</f>
        <v>46</v>
      </c>
      <c r="D7" s="32">
        <v>27</v>
      </c>
      <c r="E7" s="32">
        <v>19</v>
      </c>
      <c r="F7" s="47">
        <v>0</v>
      </c>
      <c r="G7" s="48">
        <f t="shared" si="1"/>
        <v>24</v>
      </c>
      <c r="H7" s="32">
        <v>5</v>
      </c>
      <c r="I7" s="39">
        <v>19</v>
      </c>
      <c r="J7" s="50">
        <v>0</v>
      </c>
      <c r="K7" s="48">
        <f t="shared" si="0"/>
        <v>31</v>
      </c>
      <c r="L7" s="51">
        <v>22</v>
      </c>
      <c r="M7" s="52">
        <v>9</v>
      </c>
      <c r="N7" s="50">
        <v>0</v>
      </c>
      <c r="P7" s="48"/>
    </row>
    <row r="8" spans="1:16" ht="10.5" customHeight="1">
      <c r="A8" s="29">
        <v>3</v>
      </c>
      <c r="B8" s="31" t="s">
        <v>59</v>
      </c>
      <c r="C8" s="48">
        <f>SUM(D8:E8)</f>
        <v>92</v>
      </c>
      <c r="D8" s="32">
        <v>91</v>
      </c>
      <c r="E8" s="32">
        <v>1</v>
      </c>
      <c r="F8" s="55">
        <v>27</v>
      </c>
      <c r="G8" s="48">
        <f t="shared" si="1"/>
        <v>92</v>
      </c>
      <c r="H8" s="32">
        <v>91</v>
      </c>
      <c r="I8" s="39">
        <v>1</v>
      </c>
      <c r="J8" s="50">
        <v>27</v>
      </c>
      <c r="K8" s="48">
        <f t="shared" si="0"/>
        <v>38</v>
      </c>
      <c r="L8" s="51">
        <v>38</v>
      </c>
      <c r="M8" s="52">
        <v>0</v>
      </c>
      <c r="N8" s="50">
        <v>0</v>
      </c>
      <c r="P8" s="48"/>
    </row>
    <row r="9" spans="1:16" ht="10.5" customHeight="1">
      <c r="A9" s="29">
        <v>3</v>
      </c>
      <c r="B9" s="31" t="s">
        <v>68</v>
      </c>
      <c r="C9" s="48">
        <v>10</v>
      </c>
      <c r="D9" s="32">
        <v>10</v>
      </c>
      <c r="E9" s="32">
        <v>0</v>
      </c>
      <c r="F9" s="55">
        <v>0</v>
      </c>
      <c r="G9" s="48">
        <f t="shared" si="1"/>
        <v>10</v>
      </c>
      <c r="H9" s="32">
        <v>10</v>
      </c>
      <c r="I9" s="39">
        <v>0</v>
      </c>
      <c r="J9" s="50">
        <v>0</v>
      </c>
      <c r="K9" s="48">
        <f t="shared" si="0"/>
        <v>7</v>
      </c>
      <c r="L9" s="51">
        <v>7</v>
      </c>
      <c r="M9" s="52">
        <v>0</v>
      </c>
      <c r="N9" s="50">
        <v>0</v>
      </c>
      <c r="P9" s="48"/>
    </row>
    <row r="10" spans="1:16" ht="10.5" customHeight="1">
      <c r="A10" s="29">
        <v>4</v>
      </c>
      <c r="B10" s="31" t="s">
        <v>60</v>
      </c>
      <c r="C10" s="48">
        <f>SUM(D10:E10)</f>
        <v>30</v>
      </c>
      <c r="D10" s="32">
        <v>24</v>
      </c>
      <c r="E10" s="32">
        <v>6</v>
      </c>
      <c r="F10" s="55">
        <v>0</v>
      </c>
      <c r="G10" s="48">
        <v>30</v>
      </c>
      <c r="H10" s="32">
        <v>24</v>
      </c>
      <c r="I10" s="39">
        <v>6</v>
      </c>
      <c r="J10" s="50">
        <v>0</v>
      </c>
      <c r="K10" s="48">
        <f t="shared" si="0"/>
        <v>21</v>
      </c>
      <c r="L10" s="51">
        <v>16</v>
      </c>
      <c r="M10" s="52">
        <v>5</v>
      </c>
      <c r="N10" s="50">
        <v>0</v>
      </c>
      <c r="P10" s="48"/>
    </row>
    <row r="11" spans="1:16" ht="10.5" customHeight="1">
      <c r="A11" s="29">
        <v>4</v>
      </c>
      <c r="B11" s="31" t="s">
        <v>53</v>
      </c>
      <c r="C11" s="48">
        <v>33</v>
      </c>
      <c r="D11" s="32">
        <v>33</v>
      </c>
      <c r="E11" s="32">
        <v>0</v>
      </c>
      <c r="F11" s="55">
        <v>0</v>
      </c>
      <c r="G11" s="48">
        <v>33</v>
      </c>
      <c r="H11" s="32">
        <v>33</v>
      </c>
      <c r="I11" s="39">
        <v>0</v>
      </c>
      <c r="J11" s="50">
        <v>0</v>
      </c>
      <c r="K11" s="48">
        <v>33</v>
      </c>
      <c r="L11" s="51">
        <v>33</v>
      </c>
      <c r="M11" s="52">
        <v>0</v>
      </c>
      <c r="N11" s="50">
        <v>0</v>
      </c>
      <c r="P11" s="48"/>
    </row>
    <row r="12" spans="1:16" ht="10.5" customHeight="1">
      <c r="A12" s="29">
        <v>5</v>
      </c>
      <c r="B12" s="41" t="s">
        <v>1</v>
      </c>
      <c r="C12" s="48">
        <v>42</v>
      </c>
      <c r="D12" s="40">
        <v>42</v>
      </c>
      <c r="E12" s="40">
        <v>0</v>
      </c>
      <c r="F12" s="55">
        <v>0</v>
      </c>
      <c r="G12" s="48">
        <v>41</v>
      </c>
      <c r="H12" s="40">
        <v>41</v>
      </c>
      <c r="I12" s="56">
        <v>0</v>
      </c>
      <c r="J12" s="50">
        <v>0</v>
      </c>
      <c r="K12" s="48">
        <f>SUM(L12:M12)</f>
        <v>50</v>
      </c>
      <c r="L12" s="56">
        <v>50</v>
      </c>
      <c r="M12" s="43">
        <v>0</v>
      </c>
      <c r="N12" s="50">
        <v>0</v>
      </c>
      <c r="P12" s="48"/>
    </row>
    <row r="13" spans="1:16" ht="10.5" customHeight="1">
      <c r="A13" s="29">
        <v>6</v>
      </c>
      <c r="B13" s="31" t="s">
        <v>2</v>
      </c>
      <c r="C13" s="30">
        <f>SUM(D13:E13)</f>
        <v>47</v>
      </c>
      <c r="D13" s="32">
        <v>47</v>
      </c>
      <c r="E13" s="32">
        <v>0</v>
      </c>
      <c r="F13" s="55">
        <v>0</v>
      </c>
      <c r="G13" s="48">
        <f>SUM(H13:I13)</f>
        <v>42</v>
      </c>
      <c r="H13" s="32">
        <v>42</v>
      </c>
      <c r="I13" s="39">
        <v>0</v>
      </c>
      <c r="J13" s="50">
        <v>0</v>
      </c>
      <c r="K13" s="48">
        <v>20</v>
      </c>
      <c r="L13" s="51">
        <v>20</v>
      </c>
      <c r="M13" s="52">
        <v>0</v>
      </c>
      <c r="N13" s="50">
        <v>0</v>
      </c>
      <c r="P13" s="48"/>
    </row>
    <row r="14" spans="1:16" ht="10.5" customHeight="1">
      <c r="A14" s="29">
        <v>7</v>
      </c>
      <c r="B14" s="31" t="s">
        <v>3</v>
      </c>
      <c r="C14" s="30">
        <f>SUM(D14:E14)</f>
        <v>36</v>
      </c>
      <c r="D14" s="32">
        <v>33</v>
      </c>
      <c r="E14" s="32">
        <v>3</v>
      </c>
      <c r="F14" s="55">
        <v>3</v>
      </c>
      <c r="G14" s="48">
        <v>35</v>
      </c>
      <c r="H14" s="32">
        <v>32</v>
      </c>
      <c r="I14" s="39">
        <v>3</v>
      </c>
      <c r="J14" s="50">
        <v>3</v>
      </c>
      <c r="K14" s="48">
        <v>23</v>
      </c>
      <c r="L14" s="51">
        <v>23</v>
      </c>
      <c r="M14" s="52">
        <v>0</v>
      </c>
      <c r="N14" s="50">
        <v>0</v>
      </c>
      <c r="P14" s="48"/>
    </row>
    <row r="15" spans="1:16" ht="10.5" customHeight="1">
      <c r="A15" s="29">
        <v>8</v>
      </c>
      <c r="B15" s="31" t="s">
        <v>4</v>
      </c>
      <c r="C15" s="30">
        <v>95</v>
      </c>
      <c r="D15" s="32">
        <v>95</v>
      </c>
      <c r="E15" s="32">
        <v>0</v>
      </c>
      <c r="F15" s="47">
        <v>22</v>
      </c>
      <c r="G15" s="48">
        <f t="shared" si="1"/>
        <v>89</v>
      </c>
      <c r="H15" s="32">
        <v>89</v>
      </c>
      <c r="I15" s="39">
        <v>0</v>
      </c>
      <c r="J15" s="50">
        <v>21</v>
      </c>
      <c r="K15" s="48">
        <f>SUM(L15:M15)</f>
        <v>42</v>
      </c>
      <c r="L15" s="51">
        <v>42</v>
      </c>
      <c r="M15" s="52">
        <v>0</v>
      </c>
      <c r="N15" s="50">
        <v>1</v>
      </c>
      <c r="P15" s="48"/>
    </row>
    <row r="16" spans="1:16" ht="10.5" customHeight="1">
      <c r="A16" s="29">
        <v>9</v>
      </c>
      <c r="B16" s="31" t="s">
        <v>5</v>
      </c>
      <c r="C16" s="30">
        <f>SUM(D16:E16)</f>
        <v>78</v>
      </c>
      <c r="D16" s="32">
        <v>53</v>
      </c>
      <c r="E16" s="32">
        <v>25</v>
      </c>
      <c r="F16" s="47">
        <v>1</v>
      </c>
      <c r="G16" s="48">
        <f t="shared" si="1"/>
        <v>77</v>
      </c>
      <c r="H16" s="32">
        <v>52</v>
      </c>
      <c r="I16" s="39">
        <v>25</v>
      </c>
      <c r="J16" s="50">
        <v>1</v>
      </c>
      <c r="K16" s="48">
        <f>SUM(L16:M16)</f>
        <v>45</v>
      </c>
      <c r="L16" s="51">
        <v>23</v>
      </c>
      <c r="M16" s="52">
        <v>22</v>
      </c>
      <c r="N16" s="50">
        <v>0</v>
      </c>
      <c r="P16" s="48"/>
    </row>
    <row r="17" spans="1:16" ht="12.75" customHeight="1">
      <c r="A17" s="29">
        <v>10</v>
      </c>
      <c r="B17" s="31" t="s">
        <v>6</v>
      </c>
      <c r="C17" s="30">
        <v>73</v>
      </c>
      <c r="D17" s="32">
        <v>47</v>
      </c>
      <c r="E17" s="32">
        <v>26</v>
      </c>
      <c r="F17" s="47">
        <v>0</v>
      </c>
      <c r="G17" s="48">
        <f t="shared" si="1"/>
        <v>62</v>
      </c>
      <c r="H17" s="32">
        <v>36</v>
      </c>
      <c r="I17" s="39">
        <v>26</v>
      </c>
      <c r="J17" s="50">
        <v>0</v>
      </c>
      <c r="K17" s="48">
        <f>SUM(L17:M17)</f>
        <v>34</v>
      </c>
      <c r="L17" s="51">
        <v>10</v>
      </c>
      <c r="M17" s="52">
        <v>24</v>
      </c>
      <c r="N17" s="50">
        <v>0</v>
      </c>
      <c r="P17" s="48"/>
    </row>
    <row r="18" spans="1:16" ht="9.75" customHeight="1">
      <c r="A18" s="29">
        <v>11</v>
      </c>
      <c r="B18" s="31" t="s">
        <v>7</v>
      </c>
      <c r="C18" s="30">
        <v>33</v>
      </c>
      <c r="D18" s="32">
        <v>33</v>
      </c>
      <c r="E18" s="32">
        <v>0</v>
      </c>
      <c r="F18" s="47">
        <v>9</v>
      </c>
      <c r="G18" s="48">
        <v>33</v>
      </c>
      <c r="H18" s="32">
        <v>33</v>
      </c>
      <c r="I18" s="39">
        <v>0</v>
      </c>
      <c r="J18" s="50">
        <v>9</v>
      </c>
      <c r="K18" s="48">
        <f>SUM(L18:M18)</f>
        <v>33</v>
      </c>
      <c r="L18" s="51">
        <v>33</v>
      </c>
      <c r="M18" s="52">
        <v>0</v>
      </c>
      <c r="N18" s="50">
        <v>9</v>
      </c>
      <c r="P18" s="48"/>
    </row>
    <row r="19" spans="1:16" ht="10.5" customHeight="1">
      <c r="A19" s="29">
        <v>12</v>
      </c>
      <c r="B19" s="31" t="s">
        <v>8</v>
      </c>
      <c r="C19" s="30">
        <v>57</v>
      </c>
      <c r="D19" s="32">
        <v>57</v>
      </c>
      <c r="E19" s="32">
        <v>0</v>
      </c>
      <c r="F19" s="47">
        <v>0</v>
      </c>
      <c r="G19" s="48">
        <f t="shared" si="1"/>
        <v>57</v>
      </c>
      <c r="H19" s="32">
        <v>57</v>
      </c>
      <c r="I19" s="39">
        <v>0</v>
      </c>
      <c r="J19" s="50">
        <v>0</v>
      </c>
      <c r="K19" s="48">
        <f>SUM(L19:M19)</f>
        <v>30</v>
      </c>
      <c r="L19" s="51">
        <v>24</v>
      </c>
      <c r="M19" s="52">
        <v>6</v>
      </c>
      <c r="N19" s="50">
        <v>0</v>
      </c>
      <c r="P19" s="48"/>
    </row>
    <row r="20" spans="1:16" ht="10.5" customHeight="1">
      <c r="A20" s="29">
        <v>13</v>
      </c>
      <c r="B20" s="31" t="s">
        <v>9</v>
      </c>
      <c r="C20" s="30">
        <v>33</v>
      </c>
      <c r="D20" s="32">
        <v>27</v>
      </c>
      <c r="E20" s="32">
        <v>6</v>
      </c>
      <c r="F20" s="47">
        <v>0</v>
      </c>
      <c r="G20" s="48">
        <f t="shared" si="1"/>
        <v>33</v>
      </c>
      <c r="H20" s="32">
        <v>27</v>
      </c>
      <c r="I20" s="39">
        <v>6</v>
      </c>
      <c r="J20" s="50">
        <v>0</v>
      </c>
      <c r="K20" s="48">
        <v>11</v>
      </c>
      <c r="L20" s="51">
        <v>10</v>
      </c>
      <c r="M20" s="52">
        <v>1</v>
      </c>
      <c r="N20" s="50">
        <v>0</v>
      </c>
      <c r="P20" s="48"/>
    </row>
    <row r="21" spans="1:16" ht="10.5" customHeight="1">
      <c r="A21" s="29">
        <v>14</v>
      </c>
      <c r="B21" s="31" t="s">
        <v>10</v>
      </c>
      <c r="C21" s="30">
        <f>SUM(D21:E21)</f>
        <v>46</v>
      </c>
      <c r="D21" s="32">
        <v>37</v>
      </c>
      <c r="E21" s="32">
        <v>9</v>
      </c>
      <c r="F21" s="55">
        <v>7</v>
      </c>
      <c r="G21" s="48">
        <f>SUM(H21:I21)</f>
        <v>46</v>
      </c>
      <c r="H21" s="32">
        <v>37</v>
      </c>
      <c r="I21" s="39">
        <v>9</v>
      </c>
      <c r="J21" s="50">
        <v>7</v>
      </c>
      <c r="K21" s="48">
        <f>SUM(L21:M21)</f>
        <v>18</v>
      </c>
      <c r="L21" s="51">
        <v>18</v>
      </c>
      <c r="M21" s="52">
        <v>0</v>
      </c>
      <c r="N21" s="50">
        <v>6</v>
      </c>
      <c r="P21" s="48"/>
    </row>
    <row r="22" spans="1:16" ht="10.5" customHeight="1">
      <c r="A22" s="29">
        <v>15</v>
      </c>
      <c r="B22" s="31" t="s">
        <v>11</v>
      </c>
      <c r="C22" s="30">
        <f>SUM(D22:E22)</f>
        <v>44</v>
      </c>
      <c r="D22" s="32">
        <v>34</v>
      </c>
      <c r="E22" s="32">
        <v>10</v>
      </c>
      <c r="F22" s="55">
        <v>0</v>
      </c>
      <c r="G22" s="48">
        <f>SUM(H22:I22)</f>
        <v>44</v>
      </c>
      <c r="H22" s="32">
        <v>34</v>
      </c>
      <c r="I22" s="39">
        <v>10</v>
      </c>
      <c r="J22" s="50">
        <v>0</v>
      </c>
      <c r="K22" s="48">
        <f>SUM(L22:M22)</f>
        <v>28</v>
      </c>
      <c r="L22" s="51">
        <v>18</v>
      </c>
      <c r="M22" s="52">
        <v>10</v>
      </c>
      <c r="N22" s="50">
        <v>0</v>
      </c>
      <c r="P22" s="48"/>
    </row>
    <row r="23" spans="1:16" ht="9.75" customHeight="1">
      <c r="A23" s="29">
        <v>16</v>
      </c>
      <c r="B23" s="31" t="s">
        <v>18</v>
      </c>
      <c r="C23" s="48">
        <f>SUM(D23:E23)</f>
        <v>55</v>
      </c>
      <c r="D23" s="60">
        <v>51</v>
      </c>
      <c r="E23" s="32">
        <v>4</v>
      </c>
      <c r="F23" s="55">
        <v>3</v>
      </c>
      <c r="G23" s="48">
        <f t="shared" si="1"/>
        <v>55</v>
      </c>
      <c r="H23" s="32">
        <v>51</v>
      </c>
      <c r="I23" s="39">
        <v>4</v>
      </c>
      <c r="J23" s="50">
        <v>3</v>
      </c>
      <c r="K23" s="48">
        <f>SUM(L23:M23)</f>
        <v>27</v>
      </c>
      <c r="L23" s="51">
        <v>24</v>
      </c>
      <c r="M23" s="52">
        <v>3</v>
      </c>
      <c r="N23" s="50">
        <v>1</v>
      </c>
      <c r="P23" s="48"/>
    </row>
    <row r="24" spans="1:16" ht="13.5" customHeight="1">
      <c r="A24" s="29">
        <v>17</v>
      </c>
      <c r="B24" s="31" t="s">
        <v>12</v>
      </c>
      <c r="C24" s="48">
        <f>SUM(D24:E24)</f>
        <v>92</v>
      </c>
      <c r="D24" s="32">
        <v>79</v>
      </c>
      <c r="E24" s="32">
        <v>13</v>
      </c>
      <c r="F24" s="55">
        <v>0</v>
      </c>
      <c r="G24" s="48">
        <f>SUM(H24:I24)</f>
        <v>71</v>
      </c>
      <c r="H24" s="32">
        <v>58</v>
      </c>
      <c r="I24" s="39">
        <v>13</v>
      </c>
      <c r="J24" s="50">
        <v>0</v>
      </c>
      <c r="K24" s="48">
        <v>16</v>
      </c>
      <c r="L24" s="53">
        <v>16</v>
      </c>
      <c r="M24" s="54">
        <v>0</v>
      </c>
      <c r="N24" s="50">
        <v>0</v>
      </c>
      <c r="P24" s="48"/>
    </row>
    <row r="25" spans="1:14" ht="10.5" customHeight="1">
      <c r="A25" s="29">
        <v>18</v>
      </c>
      <c r="B25" s="41" t="s">
        <v>13</v>
      </c>
      <c r="C25" s="48">
        <f>SUM(D25:E25)</f>
        <v>92</v>
      </c>
      <c r="D25" s="40">
        <v>90</v>
      </c>
      <c r="E25" s="40">
        <v>2</v>
      </c>
      <c r="F25" s="55">
        <v>3</v>
      </c>
      <c r="G25" s="48">
        <f t="shared" si="1"/>
        <v>48</v>
      </c>
      <c r="H25" s="40">
        <v>46</v>
      </c>
      <c r="I25" s="56">
        <v>2</v>
      </c>
      <c r="J25" s="50">
        <v>3</v>
      </c>
      <c r="K25" s="48">
        <f>SUM(L25:M25)</f>
        <v>36</v>
      </c>
      <c r="L25" s="56">
        <v>34</v>
      </c>
      <c r="M25" s="43">
        <v>2</v>
      </c>
      <c r="N25" s="50">
        <v>0</v>
      </c>
    </row>
    <row r="26" spans="1:14" s="3" customFormat="1" ht="18" customHeight="1">
      <c r="A26" s="131" t="s">
        <v>16</v>
      </c>
      <c r="B26" s="132"/>
      <c r="C26" s="57">
        <f aca="true" t="shared" si="2" ref="C26:N26">SUM(C4:C25)</f>
        <v>1269</v>
      </c>
      <c r="D26" s="38">
        <f>SUM(D4:D25)</f>
        <v>1052</v>
      </c>
      <c r="E26" s="38">
        <f t="shared" si="2"/>
        <v>217</v>
      </c>
      <c r="F26" s="58">
        <f t="shared" si="2"/>
        <v>142</v>
      </c>
      <c r="G26" s="57">
        <f t="shared" si="2"/>
        <v>1157</v>
      </c>
      <c r="H26" s="38">
        <f t="shared" si="2"/>
        <v>940</v>
      </c>
      <c r="I26" s="38">
        <f t="shared" si="2"/>
        <v>217</v>
      </c>
      <c r="J26" s="59">
        <f t="shared" si="2"/>
        <v>141</v>
      </c>
      <c r="K26" s="57">
        <f>SUM(K4:K25)</f>
        <v>1006</v>
      </c>
      <c r="L26" s="38">
        <f t="shared" si="2"/>
        <v>871</v>
      </c>
      <c r="M26" s="38">
        <f t="shared" si="2"/>
        <v>135</v>
      </c>
      <c r="N26" s="50">
        <f t="shared" si="2"/>
        <v>51</v>
      </c>
    </row>
    <row r="27" spans="1:14" ht="29.25" customHeight="1">
      <c r="A27" s="133" t="s">
        <v>86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3" ht="12.75" customHeight="1">
      <c r="A28" s="128" t="s">
        <v>85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1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0" ht="15.75">
      <c r="A30" s="129"/>
      <c r="B30" s="129"/>
      <c r="C30" s="129"/>
      <c r="D30" s="129"/>
      <c r="E30" s="129"/>
      <c r="F30" s="129"/>
      <c r="G30" s="20"/>
      <c r="H30" s="20"/>
      <c r="I30" s="20"/>
      <c r="J30" s="20"/>
    </row>
    <row r="32" ht="15.75">
      <c r="B32" s="2"/>
    </row>
    <row r="34" ht="15.75">
      <c r="J34" s="1" t="s">
        <v>71</v>
      </c>
    </row>
  </sheetData>
  <sheetProtection/>
  <mergeCells count="6">
    <mergeCell ref="A1:M1"/>
    <mergeCell ref="A28:M28"/>
    <mergeCell ref="A30:F30"/>
    <mergeCell ref="A29:M29"/>
    <mergeCell ref="A26:B26"/>
    <mergeCell ref="A27:N27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="120" zoomScaleNormal="120" zoomScalePageLayoutView="0" workbookViewId="0" topLeftCell="A1">
      <selection activeCell="C2" sqref="C2"/>
    </sheetView>
  </sheetViews>
  <sheetFormatPr defaultColWidth="9.00390625" defaultRowHeight="12.75"/>
  <cols>
    <col min="1" max="1" width="3.625" style="1" customWidth="1"/>
    <col min="2" max="2" width="18.25390625" style="1" customWidth="1"/>
    <col min="3" max="3" width="9.75390625" style="1" customWidth="1"/>
    <col min="4" max="4" width="9.625" style="1" customWidth="1"/>
    <col min="5" max="5" width="10.00390625" style="1" customWidth="1"/>
    <col min="6" max="6" width="8.625" style="1" customWidth="1"/>
    <col min="7" max="7" width="9.75390625" style="1" customWidth="1"/>
    <col min="8" max="8" width="11.00390625" style="1" customWidth="1"/>
    <col min="9" max="9" width="9.875" style="1" customWidth="1"/>
    <col min="10" max="10" width="9.25390625" style="1" customWidth="1"/>
    <col min="11" max="11" width="10.625" style="1" customWidth="1"/>
    <col min="12" max="12" width="11.75390625" style="1" customWidth="1"/>
    <col min="13" max="13" width="9.375" style="1" customWidth="1"/>
    <col min="14" max="16384" width="9.125" style="1" customWidth="1"/>
  </cols>
  <sheetData>
    <row r="1" spans="1:13" ht="25.5" customHeight="1">
      <c r="A1" s="127" t="s">
        <v>92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133.5" customHeight="1">
      <c r="A2" s="28"/>
      <c r="B2" s="29" t="s">
        <v>67</v>
      </c>
      <c r="C2" s="44" t="s">
        <v>72</v>
      </c>
      <c r="D2" s="33" t="s">
        <v>73</v>
      </c>
      <c r="E2" s="33" t="s">
        <v>74</v>
      </c>
      <c r="F2" s="46" t="s">
        <v>84</v>
      </c>
      <c r="G2" s="45" t="s">
        <v>75</v>
      </c>
      <c r="H2" s="33" t="s">
        <v>76</v>
      </c>
      <c r="I2" s="33" t="s">
        <v>82</v>
      </c>
      <c r="J2" s="46" t="s">
        <v>83</v>
      </c>
      <c r="K2" s="45" t="s">
        <v>77</v>
      </c>
      <c r="L2" s="33" t="s">
        <v>78</v>
      </c>
      <c r="M2" s="33" t="s">
        <v>79</v>
      </c>
      <c r="N2" s="46" t="s">
        <v>80</v>
      </c>
    </row>
    <row r="3" spans="1:14" ht="14.25" customHeight="1">
      <c r="A3" s="27" t="s">
        <v>69</v>
      </c>
      <c r="B3" s="34" t="s">
        <v>17</v>
      </c>
      <c r="C3" s="35" t="s">
        <v>70</v>
      </c>
      <c r="D3" s="36" t="s">
        <v>19</v>
      </c>
      <c r="E3" s="37">
        <v>5</v>
      </c>
      <c r="F3" s="49">
        <v>6</v>
      </c>
      <c r="G3" s="35" t="s">
        <v>21</v>
      </c>
      <c r="H3" s="36" t="s">
        <v>22</v>
      </c>
      <c r="I3" s="37">
        <v>9</v>
      </c>
      <c r="J3" s="49">
        <v>10</v>
      </c>
      <c r="K3" s="35" t="s">
        <v>81</v>
      </c>
      <c r="L3" s="37">
        <v>12</v>
      </c>
      <c r="M3" s="37">
        <v>13</v>
      </c>
      <c r="N3" s="49">
        <v>14</v>
      </c>
    </row>
    <row r="4" spans="1:14" ht="10.5" customHeight="1">
      <c r="A4" s="29">
        <v>1</v>
      </c>
      <c r="B4" s="41" t="s">
        <v>7</v>
      </c>
      <c r="C4" s="30">
        <f>D4+E4</f>
        <v>54</v>
      </c>
      <c r="D4" s="40">
        <v>54</v>
      </c>
      <c r="E4" s="40">
        <v>0</v>
      </c>
      <c r="F4" s="55">
        <v>9</v>
      </c>
      <c r="G4" s="48">
        <f>SUM(H4:I4)</f>
        <v>54</v>
      </c>
      <c r="H4" s="40">
        <v>54</v>
      </c>
      <c r="I4" s="56">
        <v>0</v>
      </c>
      <c r="J4" s="50">
        <v>9</v>
      </c>
      <c r="K4" s="48">
        <f aca="true" t="shared" si="0" ref="K4:K25">SUM(L4:M4)</f>
        <v>42</v>
      </c>
      <c r="L4" s="51">
        <v>42</v>
      </c>
      <c r="M4" s="52">
        <v>0</v>
      </c>
      <c r="N4" s="50">
        <v>9</v>
      </c>
    </row>
    <row r="5" spans="1:14" ht="10.5" customHeight="1">
      <c r="A5" s="29">
        <v>2</v>
      </c>
      <c r="B5" s="41" t="s">
        <v>18</v>
      </c>
      <c r="C5" s="30">
        <f aca="true" t="shared" si="1" ref="C5:C25">D5+E5</f>
        <v>60</v>
      </c>
      <c r="D5" s="40">
        <v>56</v>
      </c>
      <c r="E5" s="40">
        <v>4</v>
      </c>
      <c r="F5" s="55">
        <v>3</v>
      </c>
      <c r="G5" s="48">
        <f aca="true" t="shared" si="2" ref="G5:G25">SUM(H5:I5)</f>
        <v>60</v>
      </c>
      <c r="H5" s="40">
        <v>56</v>
      </c>
      <c r="I5" s="56">
        <v>4</v>
      </c>
      <c r="J5" s="50">
        <v>3</v>
      </c>
      <c r="K5" s="48">
        <f t="shared" si="0"/>
        <v>62</v>
      </c>
      <c r="L5" s="51">
        <v>58</v>
      </c>
      <c r="M5" s="52">
        <v>4</v>
      </c>
      <c r="N5" s="50">
        <v>3</v>
      </c>
    </row>
    <row r="6" spans="1:14" ht="10.5" customHeight="1">
      <c r="A6" s="29">
        <v>3</v>
      </c>
      <c r="B6" s="41" t="s">
        <v>5</v>
      </c>
      <c r="C6" s="30">
        <f t="shared" si="1"/>
        <v>90</v>
      </c>
      <c r="D6" s="40">
        <v>65</v>
      </c>
      <c r="E6" s="40">
        <v>25</v>
      </c>
      <c r="F6" s="55">
        <v>9</v>
      </c>
      <c r="G6" s="48">
        <f t="shared" si="2"/>
        <v>88</v>
      </c>
      <c r="H6" s="40">
        <v>63</v>
      </c>
      <c r="I6" s="56">
        <v>25</v>
      </c>
      <c r="J6" s="50">
        <v>9</v>
      </c>
      <c r="K6" s="48">
        <f t="shared" si="0"/>
        <v>89</v>
      </c>
      <c r="L6" s="51">
        <v>64</v>
      </c>
      <c r="M6" s="52">
        <v>25</v>
      </c>
      <c r="N6" s="50">
        <v>1</v>
      </c>
    </row>
    <row r="7" spans="1:14" ht="10.5" customHeight="1">
      <c r="A7" s="29">
        <v>4</v>
      </c>
      <c r="B7" s="41" t="s">
        <v>3</v>
      </c>
      <c r="C7" s="30">
        <f t="shared" si="1"/>
        <v>39</v>
      </c>
      <c r="D7" s="40">
        <v>36</v>
      </c>
      <c r="E7" s="40">
        <v>3</v>
      </c>
      <c r="F7" s="55">
        <v>3</v>
      </c>
      <c r="G7" s="48">
        <f t="shared" si="2"/>
        <v>38</v>
      </c>
      <c r="H7" s="40">
        <v>35</v>
      </c>
      <c r="I7" s="56">
        <v>3</v>
      </c>
      <c r="J7" s="50">
        <v>3</v>
      </c>
      <c r="K7" s="48">
        <f t="shared" si="0"/>
        <v>54</v>
      </c>
      <c r="L7" s="51">
        <v>52</v>
      </c>
      <c r="M7" s="52">
        <v>2</v>
      </c>
      <c r="N7" s="50">
        <v>1</v>
      </c>
    </row>
    <row r="8" spans="1:14" ht="10.5" customHeight="1">
      <c r="A8" s="29">
        <v>5</v>
      </c>
      <c r="B8" s="41" t="s">
        <v>2</v>
      </c>
      <c r="C8" s="30">
        <f t="shared" si="1"/>
        <v>106</v>
      </c>
      <c r="D8" s="40">
        <v>106</v>
      </c>
      <c r="E8" s="40">
        <v>0</v>
      </c>
      <c r="F8" s="55">
        <v>0</v>
      </c>
      <c r="G8" s="48">
        <f t="shared" si="2"/>
        <v>102</v>
      </c>
      <c r="H8" s="40">
        <v>102</v>
      </c>
      <c r="I8" s="56">
        <v>0</v>
      </c>
      <c r="J8" s="50">
        <v>0</v>
      </c>
      <c r="K8" s="48">
        <f t="shared" si="0"/>
        <v>68</v>
      </c>
      <c r="L8" s="56">
        <v>68</v>
      </c>
      <c r="M8" s="52">
        <v>0</v>
      </c>
      <c r="N8" s="50">
        <v>0</v>
      </c>
    </row>
    <row r="9" spans="1:14" ht="10.5" customHeight="1">
      <c r="A9" s="29">
        <v>6</v>
      </c>
      <c r="B9" s="41" t="s">
        <v>12</v>
      </c>
      <c r="C9" s="30">
        <f t="shared" si="1"/>
        <v>109</v>
      </c>
      <c r="D9" s="40">
        <v>93</v>
      </c>
      <c r="E9" s="40">
        <v>16</v>
      </c>
      <c r="F9" s="55">
        <v>10</v>
      </c>
      <c r="G9" s="48">
        <f t="shared" si="2"/>
        <v>88</v>
      </c>
      <c r="H9" s="40">
        <v>72</v>
      </c>
      <c r="I9" s="56">
        <v>16</v>
      </c>
      <c r="J9" s="50">
        <v>10</v>
      </c>
      <c r="K9" s="48">
        <f t="shared" si="0"/>
        <v>77</v>
      </c>
      <c r="L9" s="53">
        <v>61</v>
      </c>
      <c r="M9" s="40">
        <v>16</v>
      </c>
      <c r="N9" s="50">
        <v>10</v>
      </c>
    </row>
    <row r="10" spans="1:14" ht="10.5" customHeight="1">
      <c r="A10" s="29">
        <v>7</v>
      </c>
      <c r="B10" s="41" t="s">
        <v>90</v>
      </c>
      <c r="C10" s="30">
        <f t="shared" si="1"/>
        <v>98</v>
      </c>
      <c r="D10" s="40">
        <v>97</v>
      </c>
      <c r="E10" s="40">
        <v>1</v>
      </c>
      <c r="F10" s="55">
        <v>27</v>
      </c>
      <c r="G10" s="48">
        <f t="shared" si="2"/>
        <v>98</v>
      </c>
      <c r="H10" s="40">
        <v>97</v>
      </c>
      <c r="I10" s="56">
        <v>1</v>
      </c>
      <c r="J10" s="50">
        <v>27</v>
      </c>
      <c r="K10" s="48">
        <f t="shared" si="0"/>
        <v>84</v>
      </c>
      <c r="L10" s="51">
        <v>83</v>
      </c>
      <c r="M10" s="52">
        <v>1</v>
      </c>
      <c r="N10" s="50">
        <v>27</v>
      </c>
    </row>
    <row r="11" spans="1:14" ht="10.5" customHeight="1">
      <c r="A11" s="29">
        <v>8</v>
      </c>
      <c r="B11" s="41" t="s">
        <v>68</v>
      </c>
      <c r="C11" s="30">
        <f t="shared" si="1"/>
        <v>21</v>
      </c>
      <c r="D11" s="40">
        <v>21</v>
      </c>
      <c r="E11" s="40">
        <v>0</v>
      </c>
      <c r="F11" s="55">
        <v>0</v>
      </c>
      <c r="G11" s="48">
        <f t="shared" si="2"/>
        <v>21</v>
      </c>
      <c r="H11" s="40">
        <v>21</v>
      </c>
      <c r="I11" s="56">
        <v>0</v>
      </c>
      <c r="J11" s="50">
        <v>0</v>
      </c>
      <c r="K11" s="48">
        <f t="shared" si="0"/>
        <v>10</v>
      </c>
      <c r="L11" s="51">
        <v>10</v>
      </c>
      <c r="M11" s="52">
        <v>0</v>
      </c>
      <c r="N11" s="50">
        <v>0</v>
      </c>
    </row>
    <row r="12" spans="1:14" ht="10.5" customHeight="1">
      <c r="A12" s="29">
        <v>9</v>
      </c>
      <c r="B12" s="41" t="s">
        <v>89</v>
      </c>
      <c r="C12" s="30">
        <f t="shared" si="1"/>
        <v>223</v>
      </c>
      <c r="D12" s="40">
        <v>140</v>
      </c>
      <c r="E12" s="40">
        <v>83</v>
      </c>
      <c r="F12" s="55">
        <v>49</v>
      </c>
      <c r="G12" s="48">
        <f t="shared" si="2"/>
        <v>221</v>
      </c>
      <c r="H12" s="40">
        <v>138</v>
      </c>
      <c r="I12" s="56">
        <v>83</v>
      </c>
      <c r="J12" s="50">
        <v>49</v>
      </c>
      <c r="K12" s="48">
        <f t="shared" si="0"/>
        <v>283</v>
      </c>
      <c r="L12" s="51">
        <v>219</v>
      </c>
      <c r="M12" s="52">
        <v>64</v>
      </c>
      <c r="N12" s="50">
        <v>27</v>
      </c>
    </row>
    <row r="13" spans="1:14" ht="10.5" customHeight="1">
      <c r="A13" s="29">
        <v>10</v>
      </c>
      <c r="B13" s="41" t="s">
        <v>55</v>
      </c>
      <c r="C13" s="30">
        <f t="shared" si="1"/>
        <v>57</v>
      </c>
      <c r="D13" s="40">
        <v>34</v>
      </c>
      <c r="E13" s="40">
        <v>23</v>
      </c>
      <c r="F13" s="55">
        <v>3</v>
      </c>
      <c r="G13" s="48">
        <f t="shared" si="2"/>
        <v>37</v>
      </c>
      <c r="H13" s="40">
        <v>14</v>
      </c>
      <c r="I13" s="56">
        <v>23</v>
      </c>
      <c r="J13" s="50">
        <v>3</v>
      </c>
      <c r="K13" s="48">
        <f t="shared" si="0"/>
        <v>35</v>
      </c>
      <c r="L13" s="51">
        <v>21</v>
      </c>
      <c r="M13" s="52">
        <v>14</v>
      </c>
      <c r="N13" s="50">
        <v>2</v>
      </c>
    </row>
    <row r="14" spans="1:14" ht="10.5" customHeight="1">
      <c r="A14" s="29">
        <v>11</v>
      </c>
      <c r="B14" s="41" t="s">
        <v>4</v>
      </c>
      <c r="C14" s="30">
        <f t="shared" si="1"/>
        <v>95</v>
      </c>
      <c r="D14" s="40">
        <v>95</v>
      </c>
      <c r="E14" s="40">
        <v>0</v>
      </c>
      <c r="F14" s="55">
        <v>22</v>
      </c>
      <c r="G14" s="48">
        <f t="shared" si="2"/>
        <v>89</v>
      </c>
      <c r="H14" s="40">
        <v>89</v>
      </c>
      <c r="I14" s="56">
        <v>0</v>
      </c>
      <c r="J14" s="50">
        <v>21</v>
      </c>
      <c r="K14" s="48">
        <f t="shared" si="0"/>
        <v>79</v>
      </c>
      <c r="L14" s="51">
        <v>79</v>
      </c>
      <c r="M14" s="52">
        <v>0</v>
      </c>
      <c r="N14" s="50">
        <v>21</v>
      </c>
    </row>
    <row r="15" spans="1:14" ht="10.5" customHeight="1">
      <c r="A15" s="29">
        <v>12</v>
      </c>
      <c r="B15" s="41" t="s">
        <v>13</v>
      </c>
      <c r="C15" s="30">
        <f t="shared" si="1"/>
        <v>110</v>
      </c>
      <c r="D15" s="40">
        <v>108</v>
      </c>
      <c r="E15" s="40">
        <v>2</v>
      </c>
      <c r="F15" s="55">
        <v>5</v>
      </c>
      <c r="G15" s="48">
        <f t="shared" si="2"/>
        <v>63</v>
      </c>
      <c r="H15" s="40">
        <v>61</v>
      </c>
      <c r="I15" s="56">
        <v>2</v>
      </c>
      <c r="J15" s="50">
        <v>5</v>
      </c>
      <c r="K15" s="48">
        <f t="shared" si="0"/>
        <v>71</v>
      </c>
      <c r="L15" s="56">
        <v>69</v>
      </c>
      <c r="M15" s="43">
        <v>2</v>
      </c>
      <c r="N15" s="50">
        <v>5</v>
      </c>
    </row>
    <row r="16" spans="1:14" ht="10.5" customHeight="1">
      <c r="A16" s="29">
        <v>13</v>
      </c>
      <c r="B16" s="41" t="s">
        <v>9</v>
      </c>
      <c r="C16" s="30">
        <f t="shared" si="1"/>
        <v>34</v>
      </c>
      <c r="D16" s="40">
        <v>28</v>
      </c>
      <c r="E16" s="40">
        <v>6</v>
      </c>
      <c r="F16" s="55">
        <v>4</v>
      </c>
      <c r="G16" s="48">
        <f t="shared" si="2"/>
        <v>34</v>
      </c>
      <c r="H16" s="40">
        <v>28</v>
      </c>
      <c r="I16" s="56">
        <v>6</v>
      </c>
      <c r="J16" s="50">
        <v>4</v>
      </c>
      <c r="K16" s="48">
        <f t="shared" si="0"/>
        <v>33</v>
      </c>
      <c r="L16" s="51">
        <v>28</v>
      </c>
      <c r="M16" s="52">
        <v>5</v>
      </c>
      <c r="N16" s="50">
        <v>4</v>
      </c>
    </row>
    <row r="17" spans="1:14" ht="12.75" customHeight="1">
      <c r="A17" s="29">
        <v>14</v>
      </c>
      <c r="B17" s="41" t="s">
        <v>8</v>
      </c>
      <c r="C17" s="30">
        <f t="shared" si="1"/>
        <v>71</v>
      </c>
      <c r="D17" s="40">
        <v>66</v>
      </c>
      <c r="E17" s="40">
        <v>5</v>
      </c>
      <c r="F17" s="55">
        <v>11</v>
      </c>
      <c r="G17" s="48">
        <f t="shared" si="2"/>
        <v>71</v>
      </c>
      <c r="H17" s="40">
        <v>66</v>
      </c>
      <c r="I17" s="56">
        <v>5</v>
      </c>
      <c r="J17" s="50">
        <v>11</v>
      </c>
      <c r="K17" s="48">
        <f t="shared" si="0"/>
        <v>66</v>
      </c>
      <c r="L17" s="51">
        <v>57</v>
      </c>
      <c r="M17" s="52">
        <v>9</v>
      </c>
      <c r="N17" s="50">
        <v>11</v>
      </c>
    </row>
    <row r="18" spans="1:14" ht="9.75" customHeight="1">
      <c r="A18" s="29">
        <v>15</v>
      </c>
      <c r="B18" s="41" t="s">
        <v>6</v>
      </c>
      <c r="C18" s="30">
        <f t="shared" si="1"/>
        <v>140</v>
      </c>
      <c r="D18" s="40">
        <v>114</v>
      </c>
      <c r="E18" s="40">
        <v>26</v>
      </c>
      <c r="F18" s="55">
        <v>0</v>
      </c>
      <c r="G18" s="48">
        <f t="shared" si="2"/>
        <v>112</v>
      </c>
      <c r="H18" s="40">
        <v>86</v>
      </c>
      <c r="I18" s="56">
        <v>26</v>
      </c>
      <c r="J18" s="50">
        <v>0</v>
      </c>
      <c r="K18" s="48">
        <f t="shared" si="0"/>
        <v>69</v>
      </c>
      <c r="L18" s="51">
        <v>44</v>
      </c>
      <c r="M18" s="52">
        <v>25</v>
      </c>
      <c r="N18" s="50">
        <v>0</v>
      </c>
    </row>
    <row r="19" spans="1:14" ht="10.5" customHeight="1">
      <c r="A19" s="29">
        <v>16</v>
      </c>
      <c r="B19" s="41" t="s">
        <v>11</v>
      </c>
      <c r="C19" s="30">
        <f t="shared" si="1"/>
        <v>84</v>
      </c>
      <c r="D19" s="40">
        <v>57</v>
      </c>
      <c r="E19" s="40">
        <v>27</v>
      </c>
      <c r="F19" s="55">
        <v>0</v>
      </c>
      <c r="G19" s="48">
        <f t="shared" si="2"/>
        <v>84</v>
      </c>
      <c r="H19" s="40">
        <v>57</v>
      </c>
      <c r="I19" s="56">
        <v>27</v>
      </c>
      <c r="J19" s="50">
        <v>0</v>
      </c>
      <c r="K19" s="48">
        <f t="shared" si="0"/>
        <v>74</v>
      </c>
      <c r="L19" s="51">
        <v>47</v>
      </c>
      <c r="M19" s="52">
        <v>27</v>
      </c>
      <c r="N19" s="50">
        <v>0</v>
      </c>
    </row>
    <row r="20" spans="1:14" ht="10.5" customHeight="1">
      <c r="A20" s="40">
        <v>17</v>
      </c>
      <c r="B20" s="41" t="s">
        <v>88</v>
      </c>
      <c r="C20" s="48">
        <f t="shared" si="1"/>
        <v>142</v>
      </c>
      <c r="D20" s="40">
        <v>104</v>
      </c>
      <c r="E20" s="40">
        <v>38</v>
      </c>
      <c r="F20" s="55">
        <v>44</v>
      </c>
      <c r="G20" s="48">
        <f t="shared" si="2"/>
        <v>136</v>
      </c>
      <c r="H20" s="40">
        <v>98</v>
      </c>
      <c r="I20" s="42">
        <v>38</v>
      </c>
      <c r="J20" s="50">
        <v>44</v>
      </c>
      <c r="K20" s="48">
        <f t="shared" si="0"/>
        <v>200</v>
      </c>
      <c r="L20" s="42">
        <v>165</v>
      </c>
      <c r="M20" s="43">
        <v>35</v>
      </c>
      <c r="N20" s="50">
        <v>43</v>
      </c>
    </row>
    <row r="21" spans="1:14" ht="10.5" customHeight="1">
      <c r="A21" s="40">
        <v>18</v>
      </c>
      <c r="B21" s="41" t="s">
        <v>54</v>
      </c>
      <c r="C21" s="48">
        <f t="shared" si="1"/>
        <v>30</v>
      </c>
      <c r="D21" s="40">
        <v>23</v>
      </c>
      <c r="E21" s="40">
        <v>7</v>
      </c>
      <c r="F21" s="55">
        <v>5</v>
      </c>
      <c r="G21" s="48">
        <f t="shared" si="2"/>
        <v>29</v>
      </c>
      <c r="H21" s="40">
        <v>22</v>
      </c>
      <c r="I21" s="42">
        <v>7</v>
      </c>
      <c r="J21" s="50">
        <v>5</v>
      </c>
      <c r="K21" s="48">
        <f t="shared" si="0"/>
        <v>66</v>
      </c>
      <c r="L21" s="42">
        <v>60</v>
      </c>
      <c r="M21" s="43">
        <v>6</v>
      </c>
      <c r="N21" s="50">
        <v>5</v>
      </c>
    </row>
    <row r="22" spans="1:14" ht="10.5" customHeight="1">
      <c r="A22" s="29">
        <v>19</v>
      </c>
      <c r="B22" s="41" t="s">
        <v>1</v>
      </c>
      <c r="C22" s="30">
        <f t="shared" si="1"/>
        <v>45</v>
      </c>
      <c r="D22" s="40">
        <v>42</v>
      </c>
      <c r="E22" s="40">
        <v>3</v>
      </c>
      <c r="F22" s="55">
        <v>2</v>
      </c>
      <c r="G22" s="48">
        <f t="shared" si="2"/>
        <v>45</v>
      </c>
      <c r="H22" s="40">
        <v>42</v>
      </c>
      <c r="I22" s="56">
        <v>3</v>
      </c>
      <c r="J22" s="50">
        <v>2</v>
      </c>
      <c r="K22" s="48">
        <f t="shared" si="0"/>
        <v>61</v>
      </c>
      <c r="L22" s="56">
        <v>58</v>
      </c>
      <c r="M22" s="43">
        <v>3</v>
      </c>
      <c r="N22" s="50">
        <v>0</v>
      </c>
    </row>
    <row r="23" spans="1:14" ht="9.75" customHeight="1">
      <c r="A23" s="29">
        <v>20</v>
      </c>
      <c r="B23" s="62" t="s">
        <v>91</v>
      </c>
      <c r="C23" s="30">
        <f t="shared" si="1"/>
        <v>35</v>
      </c>
      <c r="D23" s="40">
        <v>26</v>
      </c>
      <c r="E23" s="40">
        <v>9</v>
      </c>
      <c r="F23" s="55">
        <v>0</v>
      </c>
      <c r="G23" s="48">
        <f t="shared" si="2"/>
        <v>35</v>
      </c>
      <c r="H23" s="40">
        <v>26</v>
      </c>
      <c r="I23" s="56">
        <v>9</v>
      </c>
      <c r="J23" s="50">
        <v>0</v>
      </c>
      <c r="K23" s="63">
        <f t="shared" si="0"/>
        <v>31</v>
      </c>
      <c r="L23" s="51">
        <v>26</v>
      </c>
      <c r="M23" s="52">
        <v>5</v>
      </c>
      <c r="N23" s="50">
        <v>0</v>
      </c>
    </row>
    <row r="24" spans="1:14" ht="13.5" customHeight="1">
      <c r="A24" s="29">
        <v>21</v>
      </c>
      <c r="B24" s="62" t="s">
        <v>53</v>
      </c>
      <c r="C24" s="30">
        <f t="shared" si="1"/>
        <v>35</v>
      </c>
      <c r="D24" s="40">
        <v>33</v>
      </c>
      <c r="E24" s="40">
        <v>2</v>
      </c>
      <c r="F24" s="55">
        <v>0</v>
      </c>
      <c r="G24" s="48">
        <f t="shared" si="2"/>
        <v>35</v>
      </c>
      <c r="H24" s="40">
        <v>33</v>
      </c>
      <c r="I24" s="56">
        <v>2</v>
      </c>
      <c r="J24" s="50">
        <v>0</v>
      </c>
      <c r="K24" s="63">
        <f t="shared" si="0"/>
        <v>33</v>
      </c>
      <c r="L24" s="51">
        <v>33</v>
      </c>
      <c r="M24" s="52">
        <v>0</v>
      </c>
      <c r="N24" s="50">
        <v>0</v>
      </c>
    </row>
    <row r="25" spans="1:14" ht="10.5" customHeight="1">
      <c r="A25" s="29">
        <v>22</v>
      </c>
      <c r="B25" s="41" t="s">
        <v>10</v>
      </c>
      <c r="C25" s="30">
        <f t="shared" si="1"/>
        <v>58</v>
      </c>
      <c r="D25" s="40">
        <v>49</v>
      </c>
      <c r="E25" s="40">
        <v>9</v>
      </c>
      <c r="F25" s="55">
        <v>7</v>
      </c>
      <c r="G25" s="48">
        <f t="shared" si="2"/>
        <v>58</v>
      </c>
      <c r="H25" s="40">
        <v>49</v>
      </c>
      <c r="I25" s="56">
        <v>9</v>
      </c>
      <c r="J25" s="50">
        <v>7</v>
      </c>
      <c r="K25" s="48">
        <f t="shared" si="0"/>
        <v>56</v>
      </c>
      <c r="L25" s="51">
        <v>48</v>
      </c>
      <c r="M25" s="52">
        <v>8</v>
      </c>
      <c r="N25" s="50">
        <v>7</v>
      </c>
    </row>
    <row r="26" spans="1:14" s="3" customFormat="1" ht="18" customHeight="1">
      <c r="A26" s="131" t="s">
        <v>16</v>
      </c>
      <c r="B26" s="132"/>
      <c r="C26" s="57">
        <f>D26+E26</f>
        <v>1736</v>
      </c>
      <c r="D26" s="38">
        <f aca="true" t="shared" si="3" ref="D26:N26">SUM(D4:D25)</f>
        <v>1447</v>
      </c>
      <c r="E26" s="38">
        <f t="shared" si="3"/>
        <v>289</v>
      </c>
      <c r="F26" s="58">
        <f t="shared" si="3"/>
        <v>213</v>
      </c>
      <c r="G26" s="57">
        <f t="shared" si="3"/>
        <v>1598</v>
      </c>
      <c r="H26" s="38">
        <f t="shared" si="3"/>
        <v>1309</v>
      </c>
      <c r="I26" s="38">
        <f t="shared" si="3"/>
        <v>289</v>
      </c>
      <c r="J26" s="58">
        <f t="shared" si="3"/>
        <v>212</v>
      </c>
      <c r="K26" s="57">
        <f t="shared" si="3"/>
        <v>1643</v>
      </c>
      <c r="L26" s="38">
        <f t="shared" si="3"/>
        <v>1392</v>
      </c>
      <c r="M26" s="38">
        <f t="shared" si="3"/>
        <v>251</v>
      </c>
      <c r="N26" s="61">
        <f t="shared" si="3"/>
        <v>176</v>
      </c>
    </row>
    <row r="27" spans="1:14" ht="35.25" customHeight="1">
      <c r="A27" s="133" t="s">
        <v>93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</row>
    <row r="28" spans="1:13" ht="12.75" customHeight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ht="11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0" ht="15.75">
      <c r="A30" s="129"/>
      <c r="B30" s="129"/>
      <c r="C30" s="129"/>
      <c r="D30" s="129"/>
      <c r="E30" s="129"/>
      <c r="F30" s="129"/>
      <c r="G30" s="20"/>
      <c r="H30" s="20"/>
      <c r="I30" s="20"/>
      <c r="J30" s="20"/>
    </row>
    <row r="32" ht="15.75">
      <c r="B32" s="2"/>
    </row>
    <row r="34" ht="15.75">
      <c r="J34" s="1" t="s">
        <v>71</v>
      </c>
    </row>
    <row r="62" ht="15.75">
      <c r="E62" s="48"/>
    </row>
    <row r="63" ht="15.75">
      <c r="E63" s="48"/>
    </row>
    <row r="64" ht="15.75">
      <c r="E64" s="48"/>
    </row>
    <row r="65" ht="15.75">
      <c r="E65" s="48"/>
    </row>
    <row r="66" ht="15.75">
      <c r="E66" s="48"/>
    </row>
    <row r="67" ht="15.75">
      <c r="E67" s="48"/>
    </row>
    <row r="68" ht="15.75">
      <c r="E68" s="48"/>
    </row>
    <row r="69" ht="15.75">
      <c r="E69" s="48"/>
    </row>
    <row r="70" ht="15.75">
      <c r="E70" s="48"/>
    </row>
    <row r="71" ht="15.75">
      <c r="E71" s="48"/>
    </row>
    <row r="72" ht="15.75">
      <c r="E72" s="48"/>
    </row>
    <row r="73" ht="15.75">
      <c r="E73" s="48"/>
    </row>
    <row r="74" ht="15.75">
      <c r="E74" s="48"/>
    </row>
    <row r="75" ht="15.75">
      <c r="E75" s="48"/>
    </row>
    <row r="76" ht="15.75">
      <c r="E76" s="48"/>
    </row>
    <row r="77" ht="15.75">
      <c r="E77" s="48"/>
    </row>
    <row r="78" ht="15.75">
      <c r="E78" s="48"/>
    </row>
    <row r="79" ht="15.75">
      <c r="E79" s="48"/>
    </row>
    <row r="80" ht="15.75">
      <c r="E80" s="48"/>
    </row>
    <row r="81" ht="15.75">
      <c r="E81" s="48"/>
    </row>
    <row r="82" ht="15.75">
      <c r="E82" s="48"/>
    </row>
    <row r="83" ht="15.75">
      <c r="E83" s="48"/>
    </row>
  </sheetData>
  <sheetProtection/>
  <mergeCells count="6">
    <mergeCell ref="A1:M1"/>
    <mergeCell ref="A26:B26"/>
    <mergeCell ref="A27:N27"/>
    <mergeCell ref="A28:M28"/>
    <mergeCell ref="A29:M29"/>
    <mergeCell ref="A30:F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0" zoomScaleNormal="80" zoomScaleSheetLayoutView="73" zoomScalePageLayoutView="0" workbookViewId="0" topLeftCell="A1">
      <pane xSplit="2" topLeftCell="C1" activePane="topRight" state="frozen"/>
      <selection pane="topLeft" activeCell="A1" sqref="A1"/>
      <selection pane="topRight" activeCell="AB19" sqref="AB19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10.125" style="0" customWidth="1"/>
    <col min="4" max="4" width="10.625" style="0" customWidth="1"/>
    <col min="5" max="5" width="9.625" style="0" customWidth="1"/>
    <col min="6" max="6" width="10.00390625" style="0" customWidth="1"/>
    <col min="7" max="7" width="10.125" style="0" customWidth="1"/>
    <col min="8" max="8" width="9.75390625" style="0" customWidth="1"/>
    <col min="9" max="9" width="10.125" style="0" customWidth="1"/>
    <col min="10" max="10" width="11.00390625" style="0" customWidth="1"/>
    <col min="11" max="11" width="10.125" style="0" customWidth="1"/>
    <col min="12" max="12" width="9.625" style="0" customWidth="1"/>
    <col min="13" max="13" width="9.75390625" style="0" customWidth="1"/>
    <col min="14" max="16" width="10.25390625" style="0" customWidth="1"/>
    <col min="17" max="17" width="10.625" style="0" customWidth="1"/>
  </cols>
  <sheetData>
    <row r="1" spans="8:11" ht="15">
      <c r="H1" s="68"/>
      <c r="I1" s="68"/>
      <c r="J1" s="68"/>
      <c r="K1" s="68"/>
    </row>
    <row r="2" spans="1:17" s="65" customFormat="1" ht="34.5" customHeight="1">
      <c r="A2" s="140" t="s">
        <v>114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1" s="65" customFormat="1" ht="14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7" s="65" customFormat="1" ht="15">
      <c r="A4" s="143"/>
      <c r="B4" s="143"/>
      <c r="C4" s="138" t="s">
        <v>105</v>
      </c>
      <c r="D4" s="138"/>
      <c r="E4" s="138"/>
      <c r="F4" s="134" t="s">
        <v>108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s="65" customFormat="1" ht="164.25" customHeight="1">
      <c r="A5" s="143"/>
      <c r="B5" s="143"/>
      <c r="C5" s="138"/>
      <c r="D5" s="138"/>
      <c r="E5" s="138"/>
      <c r="F5" s="138" t="s">
        <v>111</v>
      </c>
      <c r="G5" s="138"/>
      <c r="H5" s="138"/>
      <c r="I5" s="138" t="s">
        <v>110</v>
      </c>
      <c r="J5" s="138"/>
      <c r="K5" s="138"/>
      <c r="L5" s="138" t="s">
        <v>112</v>
      </c>
      <c r="M5" s="138"/>
      <c r="N5" s="135"/>
      <c r="O5" s="135" t="s">
        <v>113</v>
      </c>
      <c r="P5" s="136"/>
      <c r="Q5" s="137"/>
    </row>
    <row r="6" spans="1:17" s="65" customFormat="1" ht="60" customHeight="1">
      <c r="A6" s="143"/>
      <c r="B6" s="143"/>
      <c r="C6" s="15" t="s">
        <v>106</v>
      </c>
      <c r="D6" s="15" t="s">
        <v>107</v>
      </c>
      <c r="E6" s="15" t="s">
        <v>99</v>
      </c>
      <c r="F6" s="15" t="s">
        <v>106</v>
      </c>
      <c r="G6" s="15" t="s">
        <v>107</v>
      </c>
      <c r="H6" s="15" t="s">
        <v>94</v>
      </c>
      <c r="I6" s="15" t="s">
        <v>106</v>
      </c>
      <c r="J6" s="15" t="s">
        <v>107</v>
      </c>
      <c r="K6" s="15" t="s">
        <v>99</v>
      </c>
      <c r="L6" s="15" t="s">
        <v>106</v>
      </c>
      <c r="M6" s="15" t="s">
        <v>107</v>
      </c>
      <c r="N6" s="89" t="s">
        <v>99</v>
      </c>
      <c r="O6" s="15" t="s">
        <v>106</v>
      </c>
      <c r="P6" s="15" t="s">
        <v>107</v>
      </c>
      <c r="Q6" s="15" t="s">
        <v>99</v>
      </c>
    </row>
    <row r="7" spans="1:17" s="66" customFormat="1" ht="12.75" customHeight="1">
      <c r="A7" s="93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12</v>
      </c>
      <c r="J7" s="94">
        <v>13</v>
      </c>
      <c r="K7" s="94">
        <v>14</v>
      </c>
      <c r="L7" s="94">
        <v>21</v>
      </c>
      <c r="M7" s="94">
        <v>22</v>
      </c>
      <c r="N7" s="95">
        <v>23</v>
      </c>
      <c r="O7" s="96">
        <v>24</v>
      </c>
      <c r="P7" s="97">
        <v>25</v>
      </c>
      <c r="Q7" s="97">
        <v>26</v>
      </c>
    </row>
    <row r="8" spans="1:17" s="65" customFormat="1" ht="12.75" customHeight="1">
      <c r="A8" s="72">
        <v>1</v>
      </c>
      <c r="B8" s="64" t="s">
        <v>95</v>
      </c>
      <c r="C8" s="78">
        <f>F8+I8+L8+O8</f>
        <v>79</v>
      </c>
      <c r="D8" s="78">
        <f>G8+J8+M8+P8</f>
        <v>13</v>
      </c>
      <c r="E8" s="74"/>
      <c r="F8" s="109">
        <v>75</v>
      </c>
      <c r="G8" s="86">
        <v>13</v>
      </c>
      <c r="H8" s="73">
        <f>G8/F8*100</f>
        <v>17.333333333333336</v>
      </c>
      <c r="I8" s="86">
        <v>1</v>
      </c>
      <c r="J8" s="86"/>
      <c r="K8" s="74">
        <f>J8/I8*100</f>
        <v>0</v>
      </c>
      <c r="L8" s="100">
        <v>2</v>
      </c>
      <c r="M8" s="87"/>
      <c r="N8" s="90">
        <f>M8/L8*100</f>
        <v>0</v>
      </c>
      <c r="O8" s="98">
        <v>1</v>
      </c>
      <c r="P8" s="91"/>
      <c r="Q8" s="114">
        <f>P8/O8</f>
        <v>0</v>
      </c>
    </row>
    <row r="9" spans="1:17" s="65" customFormat="1" ht="12.75" customHeight="1">
      <c r="A9" s="72">
        <v>2</v>
      </c>
      <c r="B9" s="64" t="s">
        <v>96</v>
      </c>
      <c r="C9" s="78">
        <f aca="true" t="shared" si="0" ref="C9:C29">F9+I9+L9+O9</f>
        <v>85</v>
      </c>
      <c r="D9" s="78">
        <f aca="true" t="shared" si="1" ref="D9:D29">G9+J9+M9+P9</f>
        <v>6</v>
      </c>
      <c r="E9" s="74"/>
      <c r="F9" s="109">
        <v>80</v>
      </c>
      <c r="G9" s="86">
        <v>6</v>
      </c>
      <c r="H9" s="73">
        <f aca="true" t="shared" si="2" ref="H9:H31">G9/F9*100</f>
        <v>7.5</v>
      </c>
      <c r="I9" s="86">
        <v>1</v>
      </c>
      <c r="J9" s="86"/>
      <c r="K9" s="74">
        <f aca="true" t="shared" si="3" ref="K9:K31">J9/I9*100</f>
        <v>0</v>
      </c>
      <c r="L9" s="101">
        <v>3</v>
      </c>
      <c r="M9" s="87"/>
      <c r="N9" s="90">
        <f aca="true" t="shared" si="4" ref="N9:N29">M9/L9*100</f>
        <v>0</v>
      </c>
      <c r="O9" s="99">
        <v>1</v>
      </c>
      <c r="P9" s="91"/>
      <c r="Q9" s="114">
        <f aca="true" t="shared" si="5" ref="Q9:Q32">P9/O9</f>
        <v>0</v>
      </c>
    </row>
    <row r="10" spans="1:17" s="65" customFormat="1" ht="12.75" customHeight="1">
      <c r="A10" s="72">
        <v>3</v>
      </c>
      <c r="B10" s="64" t="s">
        <v>5</v>
      </c>
      <c r="C10" s="78">
        <f t="shared" si="0"/>
        <v>78</v>
      </c>
      <c r="D10" s="78">
        <f t="shared" si="1"/>
        <v>0</v>
      </c>
      <c r="E10" s="74"/>
      <c r="F10" s="109">
        <v>70</v>
      </c>
      <c r="G10" s="86">
        <v>0</v>
      </c>
      <c r="H10" s="73">
        <f t="shared" si="2"/>
        <v>0</v>
      </c>
      <c r="I10" s="86">
        <v>1</v>
      </c>
      <c r="J10" s="86"/>
      <c r="K10" s="74">
        <f t="shared" si="3"/>
        <v>0</v>
      </c>
      <c r="L10" s="100">
        <v>1</v>
      </c>
      <c r="M10" s="87"/>
      <c r="N10" s="90">
        <f t="shared" si="4"/>
        <v>0</v>
      </c>
      <c r="O10" s="98">
        <v>6</v>
      </c>
      <c r="P10" s="91"/>
      <c r="Q10" s="114">
        <f t="shared" si="5"/>
        <v>0</v>
      </c>
    </row>
    <row r="11" spans="1:17" s="65" customFormat="1" ht="12.75" customHeight="1">
      <c r="A11" s="72">
        <v>4</v>
      </c>
      <c r="B11" s="64" t="s">
        <v>3</v>
      </c>
      <c r="C11" s="78">
        <f t="shared" si="0"/>
        <v>36</v>
      </c>
      <c r="D11" s="78">
        <f t="shared" si="1"/>
        <v>0</v>
      </c>
      <c r="E11" s="74"/>
      <c r="F11" s="109">
        <v>30</v>
      </c>
      <c r="G11" s="86">
        <v>0</v>
      </c>
      <c r="H11" s="73">
        <f t="shared" si="2"/>
        <v>0</v>
      </c>
      <c r="I11" s="86">
        <v>1</v>
      </c>
      <c r="J11" s="86"/>
      <c r="K11" s="74">
        <f t="shared" si="3"/>
        <v>0</v>
      </c>
      <c r="L11" s="102">
        <v>2</v>
      </c>
      <c r="M11" s="87"/>
      <c r="N11" s="90">
        <f t="shared" si="4"/>
        <v>0</v>
      </c>
      <c r="O11" s="98">
        <v>3</v>
      </c>
      <c r="P11" s="91"/>
      <c r="Q11" s="114">
        <f t="shared" si="5"/>
        <v>0</v>
      </c>
    </row>
    <row r="12" spans="1:17" s="65" customFormat="1" ht="12.75" customHeight="1">
      <c r="A12" s="72">
        <v>5</v>
      </c>
      <c r="B12" s="64" t="s">
        <v>2</v>
      </c>
      <c r="C12" s="78">
        <f t="shared" si="0"/>
        <v>78</v>
      </c>
      <c r="D12" s="78">
        <f t="shared" si="1"/>
        <v>3</v>
      </c>
      <c r="E12" s="74"/>
      <c r="F12" s="109">
        <v>70</v>
      </c>
      <c r="G12" s="86">
        <v>3</v>
      </c>
      <c r="H12" s="73">
        <f t="shared" si="2"/>
        <v>4.285714285714286</v>
      </c>
      <c r="I12" s="86">
        <v>1</v>
      </c>
      <c r="J12" s="86"/>
      <c r="K12" s="74">
        <f t="shared" si="3"/>
        <v>0</v>
      </c>
      <c r="L12" s="100">
        <v>4</v>
      </c>
      <c r="M12" s="87"/>
      <c r="N12" s="90">
        <f t="shared" si="4"/>
        <v>0</v>
      </c>
      <c r="O12" s="98">
        <v>3</v>
      </c>
      <c r="P12" s="91"/>
      <c r="Q12" s="114">
        <f t="shared" si="5"/>
        <v>0</v>
      </c>
    </row>
    <row r="13" spans="1:17" s="65" customFormat="1" ht="12.75" customHeight="1">
      <c r="A13" s="72">
        <v>6</v>
      </c>
      <c r="B13" s="64" t="s">
        <v>97</v>
      </c>
      <c r="C13" s="78">
        <f t="shared" si="0"/>
        <v>84</v>
      </c>
      <c r="D13" s="78">
        <f t="shared" si="1"/>
        <v>31</v>
      </c>
      <c r="E13" s="74"/>
      <c r="F13" s="109">
        <v>80</v>
      </c>
      <c r="G13" s="86">
        <v>31</v>
      </c>
      <c r="H13" s="73">
        <f t="shared" si="2"/>
        <v>38.75</v>
      </c>
      <c r="I13" s="86">
        <v>1</v>
      </c>
      <c r="J13" s="86"/>
      <c r="K13" s="74">
        <f t="shared" si="3"/>
        <v>0</v>
      </c>
      <c r="L13" s="100">
        <v>2</v>
      </c>
      <c r="M13" s="87"/>
      <c r="N13" s="90">
        <f t="shared" si="4"/>
        <v>0</v>
      </c>
      <c r="O13" s="98">
        <v>1</v>
      </c>
      <c r="P13" s="91"/>
      <c r="Q13" s="114">
        <f t="shared" si="5"/>
        <v>0</v>
      </c>
    </row>
    <row r="14" spans="1:17" s="65" customFormat="1" ht="12.75" customHeight="1">
      <c r="A14" s="72">
        <v>7</v>
      </c>
      <c r="B14" s="64" t="s">
        <v>90</v>
      </c>
      <c r="C14" s="78">
        <f t="shared" si="0"/>
        <v>59</v>
      </c>
      <c r="D14" s="78">
        <f t="shared" si="1"/>
        <v>1</v>
      </c>
      <c r="E14" s="74"/>
      <c r="F14" s="85">
        <v>40</v>
      </c>
      <c r="G14" s="113">
        <v>1</v>
      </c>
      <c r="H14" s="73">
        <f t="shared" si="2"/>
        <v>2.5</v>
      </c>
      <c r="I14" s="110">
        <v>1</v>
      </c>
      <c r="J14" s="110"/>
      <c r="K14" s="74">
        <f t="shared" si="3"/>
        <v>0</v>
      </c>
      <c r="L14" s="79">
        <v>8</v>
      </c>
      <c r="M14" s="87"/>
      <c r="N14" s="90">
        <f t="shared" si="4"/>
        <v>0</v>
      </c>
      <c r="O14" s="88">
        <v>10</v>
      </c>
      <c r="P14" s="91"/>
      <c r="Q14" s="114">
        <f t="shared" si="5"/>
        <v>0</v>
      </c>
    </row>
    <row r="15" spans="1:17" s="65" customFormat="1" ht="12.75" customHeight="1">
      <c r="A15" s="72">
        <v>8</v>
      </c>
      <c r="B15" s="64" t="s">
        <v>100</v>
      </c>
      <c r="C15" s="78">
        <f t="shared" si="0"/>
        <v>7</v>
      </c>
      <c r="D15" s="78">
        <f t="shared" si="1"/>
        <v>0</v>
      </c>
      <c r="E15" s="74"/>
      <c r="F15" s="85">
        <v>7</v>
      </c>
      <c r="G15" s="112"/>
      <c r="H15" s="73">
        <f t="shared" si="2"/>
        <v>0</v>
      </c>
      <c r="I15" s="110">
        <v>0</v>
      </c>
      <c r="J15" s="110"/>
      <c r="K15" s="74" t="e">
        <f t="shared" si="3"/>
        <v>#DIV/0!</v>
      </c>
      <c r="L15" s="79">
        <v>0</v>
      </c>
      <c r="M15" s="87"/>
      <c r="N15" s="90" t="e">
        <f t="shared" si="4"/>
        <v>#DIV/0!</v>
      </c>
      <c r="O15" s="88">
        <v>0</v>
      </c>
      <c r="P15" s="91"/>
      <c r="Q15" s="114" t="e">
        <f t="shared" si="5"/>
        <v>#DIV/0!</v>
      </c>
    </row>
    <row r="16" spans="1:17" s="65" customFormat="1" ht="12.75" customHeight="1">
      <c r="A16" s="72">
        <v>18</v>
      </c>
      <c r="B16" s="64" t="s">
        <v>89</v>
      </c>
      <c r="C16" s="78">
        <f t="shared" si="0"/>
        <v>224</v>
      </c>
      <c r="D16" s="78">
        <f t="shared" si="1"/>
        <v>125</v>
      </c>
      <c r="E16" s="74"/>
      <c r="F16" s="84">
        <v>205</v>
      </c>
      <c r="G16" s="86">
        <v>117</v>
      </c>
      <c r="H16" s="73">
        <f t="shared" si="2"/>
        <v>57.073170731707314</v>
      </c>
      <c r="I16" s="111">
        <v>2</v>
      </c>
      <c r="J16" s="111">
        <v>2</v>
      </c>
      <c r="K16" s="74">
        <f t="shared" si="3"/>
        <v>100</v>
      </c>
      <c r="L16" s="79">
        <v>5</v>
      </c>
      <c r="M16" s="87">
        <v>1</v>
      </c>
      <c r="N16" s="90">
        <f t="shared" si="4"/>
        <v>20</v>
      </c>
      <c r="O16" s="88">
        <v>12</v>
      </c>
      <c r="P16" s="91">
        <v>5</v>
      </c>
      <c r="Q16" s="114">
        <f t="shared" si="5"/>
        <v>0.4166666666666667</v>
      </c>
    </row>
    <row r="17" spans="1:17" s="65" customFormat="1" ht="12.75" customHeight="1">
      <c r="A17" s="72">
        <v>10</v>
      </c>
      <c r="B17" s="64" t="s">
        <v>101</v>
      </c>
      <c r="C17" s="78">
        <f t="shared" si="0"/>
        <v>20</v>
      </c>
      <c r="D17" s="78">
        <f t="shared" si="1"/>
        <v>4</v>
      </c>
      <c r="E17" s="74"/>
      <c r="F17" s="84">
        <v>20</v>
      </c>
      <c r="G17" s="86">
        <v>4</v>
      </c>
      <c r="H17" s="73">
        <f t="shared" si="2"/>
        <v>20</v>
      </c>
      <c r="I17" s="111">
        <v>0</v>
      </c>
      <c r="J17" s="111">
        <v>0</v>
      </c>
      <c r="K17" s="74" t="e">
        <f t="shared" si="3"/>
        <v>#DIV/0!</v>
      </c>
      <c r="L17" s="79">
        <v>0</v>
      </c>
      <c r="M17" s="87"/>
      <c r="N17" s="90" t="e">
        <f t="shared" si="4"/>
        <v>#DIV/0!</v>
      </c>
      <c r="O17" s="88">
        <v>0</v>
      </c>
      <c r="P17" s="91"/>
      <c r="Q17" s="114" t="e">
        <f t="shared" si="5"/>
        <v>#DIV/0!</v>
      </c>
    </row>
    <row r="18" spans="1:17" s="65" customFormat="1" ht="15.75">
      <c r="A18" s="72">
        <v>11</v>
      </c>
      <c r="B18" s="64" t="s">
        <v>4</v>
      </c>
      <c r="C18" s="78">
        <f t="shared" si="0"/>
        <v>191</v>
      </c>
      <c r="D18" s="78">
        <f t="shared" si="1"/>
        <v>36</v>
      </c>
      <c r="E18" s="74"/>
      <c r="F18" s="109">
        <v>175</v>
      </c>
      <c r="G18" s="86">
        <v>36</v>
      </c>
      <c r="H18" s="73">
        <f t="shared" si="2"/>
        <v>20.57142857142857</v>
      </c>
      <c r="I18" s="86">
        <v>1</v>
      </c>
      <c r="J18" s="86"/>
      <c r="K18" s="74">
        <f t="shared" si="3"/>
        <v>0</v>
      </c>
      <c r="L18" s="100">
        <v>5</v>
      </c>
      <c r="M18" s="88"/>
      <c r="N18" s="90">
        <f t="shared" si="4"/>
        <v>0</v>
      </c>
      <c r="O18" s="88">
        <v>10</v>
      </c>
      <c r="P18" s="91"/>
      <c r="Q18" s="114">
        <f t="shared" si="5"/>
        <v>0</v>
      </c>
    </row>
    <row r="19" spans="1:17" s="65" customFormat="1" ht="12.75" customHeight="1">
      <c r="A19" s="72">
        <v>12</v>
      </c>
      <c r="B19" s="64" t="s">
        <v>98</v>
      </c>
      <c r="C19" s="78">
        <f t="shared" si="0"/>
        <v>121</v>
      </c>
      <c r="D19" s="78">
        <f t="shared" si="1"/>
        <v>15</v>
      </c>
      <c r="E19" s="74"/>
      <c r="F19" s="109">
        <v>115</v>
      </c>
      <c r="G19" s="86">
        <v>15</v>
      </c>
      <c r="H19" s="73">
        <f t="shared" si="2"/>
        <v>13.043478260869565</v>
      </c>
      <c r="I19" s="86">
        <v>1</v>
      </c>
      <c r="J19" s="86"/>
      <c r="K19" s="74">
        <f t="shared" si="3"/>
        <v>0</v>
      </c>
      <c r="L19" s="100">
        <v>3</v>
      </c>
      <c r="M19" s="87"/>
      <c r="N19" s="90">
        <f t="shared" si="4"/>
        <v>0</v>
      </c>
      <c r="O19" s="98">
        <v>2</v>
      </c>
      <c r="P19" s="91"/>
      <c r="Q19" s="114">
        <f t="shared" si="5"/>
        <v>0</v>
      </c>
    </row>
    <row r="20" spans="1:17" s="65" customFormat="1" ht="12.75" customHeight="1">
      <c r="A20" s="72">
        <v>13</v>
      </c>
      <c r="B20" s="64" t="s">
        <v>9</v>
      </c>
      <c r="C20" s="78">
        <f t="shared" si="0"/>
        <v>37</v>
      </c>
      <c r="D20" s="78">
        <f t="shared" si="1"/>
        <v>0</v>
      </c>
      <c r="E20" s="74"/>
      <c r="F20" s="109">
        <v>30</v>
      </c>
      <c r="G20" s="86"/>
      <c r="H20" s="73">
        <f t="shared" si="2"/>
        <v>0</v>
      </c>
      <c r="I20" s="86">
        <v>1</v>
      </c>
      <c r="J20" s="86"/>
      <c r="K20" s="74">
        <f t="shared" si="3"/>
        <v>0</v>
      </c>
      <c r="L20" s="100">
        <v>4</v>
      </c>
      <c r="M20" s="87"/>
      <c r="N20" s="90">
        <f t="shared" si="4"/>
        <v>0</v>
      </c>
      <c r="O20" s="98">
        <v>2</v>
      </c>
      <c r="P20" s="91"/>
      <c r="Q20" s="114">
        <f t="shared" si="5"/>
        <v>0</v>
      </c>
    </row>
    <row r="21" spans="1:17" s="65" customFormat="1" ht="12.75" customHeight="1">
      <c r="A21" s="72">
        <v>14</v>
      </c>
      <c r="B21" s="64" t="s">
        <v>8</v>
      </c>
      <c r="C21" s="78">
        <f t="shared" si="0"/>
        <v>51</v>
      </c>
      <c r="D21" s="78">
        <f t="shared" si="1"/>
        <v>19</v>
      </c>
      <c r="E21" s="74"/>
      <c r="F21" s="109">
        <v>40</v>
      </c>
      <c r="G21" s="86">
        <v>19</v>
      </c>
      <c r="H21" s="73">
        <f t="shared" si="2"/>
        <v>47.5</v>
      </c>
      <c r="I21" s="86">
        <v>1</v>
      </c>
      <c r="J21" s="86"/>
      <c r="K21" s="74">
        <f t="shared" si="3"/>
        <v>0</v>
      </c>
      <c r="L21" s="100">
        <v>4</v>
      </c>
      <c r="M21" s="87"/>
      <c r="N21" s="90">
        <f t="shared" si="4"/>
        <v>0</v>
      </c>
      <c r="O21" s="98">
        <v>6</v>
      </c>
      <c r="P21" s="91"/>
      <c r="Q21" s="114">
        <f t="shared" si="5"/>
        <v>0</v>
      </c>
    </row>
    <row r="22" spans="1:17" s="65" customFormat="1" ht="12.75" customHeight="1">
      <c r="A22" s="72">
        <v>15</v>
      </c>
      <c r="B22" s="64" t="s">
        <v>6</v>
      </c>
      <c r="C22" s="78">
        <f t="shared" si="0"/>
        <v>90</v>
      </c>
      <c r="D22" s="78">
        <f t="shared" si="1"/>
        <v>45</v>
      </c>
      <c r="E22" s="74"/>
      <c r="F22" s="109">
        <v>85</v>
      </c>
      <c r="G22" s="86">
        <v>45</v>
      </c>
      <c r="H22" s="73">
        <f t="shared" si="2"/>
        <v>52.94117647058824</v>
      </c>
      <c r="I22" s="86">
        <v>1</v>
      </c>
      <c r="J22" s="86"/>
      <c r="K22" s="74">
        <f t="shared" si="3"/>
        <v>0</v>
      </c>
      <c r="L22" s="100">
        <v>2</v>
      </c>
      <c r="M22" s="87"/>
      <c r="N22" s="90">
        <f t="shared" si="4"/>
        <v>0</v>
      </c>
      <c r="O22" s="98">
        <v>2</v>
      </c>
      <c r="P22" s="91"/>
      <c r="Q22" s="114">
        <f t="shared" si="5"/>
        <v>0</v>
      </c>
    </row>
    <row r="23" spans="1:17" s="65" customFormat="1" ht="12.75" customHeight="1">
      <c r="A23" s="16">
        <v>16</v>
      </c>
      <c r="B23" s="64" t="s">
        <v>102</v>
      </c>
      <c r="C23" s="78">
        <f t="shared" si="0"/>
        <v>195</v>
      </c>
      <c r="D23" s="78">
        <f t="shared" si="1"/>
        <v>15</v>
      </c>
      <c r="E23" s="74"/>
      <c r="F23" s="109">
        <v>185</v>
      </c>
      <c r="G23" s="86">
        <v>15</v>
      </c>
      <c r="H23" s="73">
        <f t="shared" si="2"/>
        <v>8.108108108108109</v>
      </c>
      <c r="I23" s="86">
        <v>1</v>
      </c>
      <c r="J23" s="86"/>
      <c r="K23" s="74">
        <f t="shared" si="3"/>
        <v>0</v>
      </c>
      <c r="L23" s="100">
        <v>2</v>
      </c>
      <c r="M23" s="87"/>
      <c r="N23" s="103">
        <f t="shared" si="4"/>
        <v>0</v>
      </c>
      <c r="O23" s="98">
        <v>7</v>
      </c>
      <c r="P23" s="91"/>
      <c r="Q23" s="114">
        <f t="shared" si="5"/>
        <v>0</v>
      </c>
    </row>
    <row r="24" spans="1:17" s="65" customFormat="1" ht="12.75" customHeight="1">
      <c r="A24" s="16">
        <v>17</v>
      </c>
      <c r="B24" s="64" t="s">
        <v>88</v>
      </c>
      <c r="C24" s="78">
        <f t="shared" si="0"/>
        <v>225</v>
      </c>
      <c r="D24" s="78">
        <f t="shared" si="1"/>
        <v>45</v>
      </c>
      <c r="E24" s="74"/>
      <c r="F24" s="85">
        <v>190</v>
      </c>
      <c r="G24" s="86">
        <v>36</v>
      </c>
      <c r="H24" s="73">
        <f t="shared" si="2"/>
        <v>18.947368421052634</v>
      </c>
      <c r="I24" s="86">
        <v>1</v>
      </c>
      <c r="J24" s="86"/>
      <c r="K24" s="74">
        <f t="shared" si="3"/>
        <v>0</v>
      </c>
      <c r="L24" s="79">
        <v>15</v>
      </c>
      <c r="M24" s="87">
        <v>9</v>
      </c>
      <c r="N24" s="103">
        <f t="shared" si="4"/>
        <v>60</v>
      </c>
      <c r="O24" s="88">
        <v>19</v>
      </c>
      <c r="P24" s="91"/>
      <c r="Q24" s="114">
        <f t="shared" si="5"/>
        <v>0</v>
      </c>
    </row>
    <row r="25" spans="1:17" s="65" customFormat="1" ht="12.75" customHeight="1">
      <c r="A25" s="16">
        <v>18</v>
      </c>
      <c r="B25" s="64" t="s">
        <v>103</v>
      </c>
      <c r="C25" s="78">
        <f t="shared" si="0"/>
        <v>52</v>
      </c>
      <c r="D25" s="78">
        <f t="shared" si="1"/>
        <v>6</v>
      </c>
      <c r="E25" s="74"/>
      <c r="F25" s="85">
        <v>50</v>
      </c>
      <c r="G25" s="86">
        <v>5</v>
      </c>
      <c r="H25" s="73">
        <f t="shared" si="2"/>
        <v>10</v>
      </c>
      <c r="I25" s="86">
        <v>1</v>
      </c>
      <c r="J25" s="86"/>
      <c r="K25" s="74">
        <f t="shared" si="3"/>
        <v>0</v>
      </c>
      <c r="L25" s="79">
        <v>0</v>
      </c>
      <c r="M25" s="87">
        <v>1</v>
      </c>
      <c r="N25" s="103" t="e">
        <f t="shared" si="4"/>
        <v>#DIV/0!</v>
      </c>
      <c r="O25" s="88">
        <v>1</v>
      </c>
      <c r="P25" s="91"/>
      <c r="Q25" s="114">
        <f t="shared" si="5"/>
        <v>0</v>
      </c>
    </row>
    <row r="26" spans="1:17" s="65" customFormat="1" ht="12.75" customHeight="1">
      <c r="A26" s="16">
        <v>19</v>
      </c>
      <c r="B26" s="64" t="s">
        <v>1</v>
      </c>
      <c r="C26" s="78">
        <f t="shared" si="0"/>
        <v>57</v>
      </c>
      <c r="D26" s="78">
        <f t="shared" si="1"/>
        <v>16</v>
      </c>
      <c r="E26" s="74"/>
      <c r="F26" s="85">
        <v>50</v>
      </c>
      <c r="G26" s="86">
        <v>16</v>
      </c>
      <c r="H26" s="73">
        <f t="shared" si="2"/>
        <v>32</v>
      </c>
      <c r="I26" s="86">
        <v>1</v>
      </c>
      <c r="J26" s="86"/>
      <c r="K26" s="74">
        <f t="shared" si="3"/>
        <v>0</v>
      </c>
      <c r="L26" s="79">
        <v>3</v>
      </c>
      <c r="M26" s="87"/>
      <c r="N26" s="103">
        <f t="shared" si="4"/>
        <v>0</v>
      </c>
      <c r="O26" s="88">
        <v>3</v>
      </c>
      <c r="P26" s="91"/>
      <c r="Q26" s="114">
        <f t="shared" si="5"/>
        <v>0</v>
      </c>
    </row>
    <row r="27" spans="1:17" s="65" customFormat="1" ht="12.75" customHeight="1">
      <c r="A27" s="16">
        <v>20</v>
      </c>
      <c r="B27" s="64" t="s">
        <v>91</v>
      </c>
      <c r="C27" s="78">
        <f t="shared" si="0"/>
        <v>144</v>
      </c>
      <c r="D27" s="78">
        <f t="shared" si="1"/>
        <v>0</v>
      </c>
      <c r="E27" s="73"/>
      <c r="F27" s="109">
        <v>135</v>
      </c>
      <c r="G27" s="113"/>
      <c r="H27" s="73">
        <f t="shared" si="2"/>
        <v>0</v>
      </c>
      <c r="I27" s="86">
        <v>1</v>
      </c>
      <c r="J27" s="86"/>
      <c r="K27" s="74">
        <f t="shared" si="3"/>
        <v>0</v>
      </c>
      <c r="L27" s="100">
        <v>1</v>
      </c>
      <c r="M27" s="87"/>
      <c r="N27" s="103">
        <f t="shared" si="4"/>
        <v>0</v>
      </c>
      <c r="O27" s="98">
        <v>7</v>
      </c>
      <c r="P27" s="91"/>
      <c r="Q27" s="114">
        <f t="shared" si="5"/>
        <v>0</v>
      </c>
    </row>
    <row r="28" spans="1:17" s="65" customFormat="1" ht="12.75" customHeight="1">
      <c r="A28" s="16">
        <v>21</v>
      </c>
      <c r="B28" s="64" t="s">
        <v>104</v>
      </c>
      <c r="C28" s="78">
        <f t="shared" si="0"/>
        <v>20</v>
      </c>
      <c r="D28" s="78">
        <f t="shared" si="1"/>
        <v>0</v>
      </c>
      <c r="E28" s="73"/>
      <c r="F28" s="109">
        <v>20</v>
      </c>
      <c r="G28" s="86"/>
      <c r="H28" s="73">
        <f t="shared" si="2"/>
        <v>0</v>
      </c>
      <c r="I28" s="86">
        <v>0</v>
      </c>
      <c r="J28" s="86"/>
      <c r="K28" s="74" t="e">
        <f t="shared" si="3"/>
        <v>#DIV/0!</v>
      </c>
      <c r="L28" s="100"/>
      <c r="M28" s="87"/>
      <c r="N28" s="103" t="e">
        <f t="shared" si="4"/>
        <v>#DIV/0!</v>
      </c>
      <c r="O28" s="98">
        <v>0</v>
      </c>
      <c r="P28" s="91"/>
      <c r="Q28" s="114" t="e">
        <f t="shared" si="5"/>
        <v>#DIV/0!</v>
      </c>
    </row>
    <row r="29" spans="1:17" s="65" customFormat="1" ht="12.75" customHeight="1">
      <c r="A29" s="16">
        <v>22</v>
      </c>
      <c r="B29" s="64" t="s">
        <v>10</v>
      </c>
      <c r="C29" s="78">
        <f t="shared" si="0"/>
        <v>99</v>
      </c>
      <c r="D29" s="78">
        <f t="shared" si="1"/>
        <v>4</v>
      </c>
      <c r="E29" s="74"/>
      <c r="F29" s="109">
        <v>90</v>
      </c>
      <c r="G29" s="86">
        <v>4</v>
      </c>
      <c r="H29" s="73">
        <f t="shared" si="2"/>
        <v>4.444444444444445</v>
      </c>
      <c r="I29" s="86">
        <v>1</v>
      </c>
      <c r="J29" s="86"/>
      <c r="K29" s="74">
        <f t="shared" si="3"/>
        <v>0</v>
      </c>
      <c r="L29" s="100">
        <v>4</v>
      </c>
      <c r="M29" s="87"/>
      <c r="N29" s="103">
        <f t="shared" si="4"/>
        <v>0</v>
      </c>
      <c r="O29" s="98">
        <v>4</v>
      </c>
      <c r="P29" s="91"/>
      <c r="Q29" s="114">
        <f t="shared" si="5"/>
        <v>0</v>
      </c>
    </row>
    <row r="30" spans="1:17" s="65" customFormat="1" ht="19.5" customHeight="1">
      <c r="A30" s="16"/>
      <c r="B30" s="64" t="s">
        <v>109</v>
      </c>
      <c r="C30" s="78"/>
      <c r="D30" s="78"/>
      <c r="E30" s="74"/>
      <c r="F30" s="16"/>
      <c r="G30" s="86"/>
      <c r="H30" s="73" t="e">
        <f t="shared" si="2"/>
        <v>#DIV/0!</v>
      </c>
      <c r="I30" s="75"/>
      <c r="J30" s="73"/>
      <c r="K30" s="74" t="e">
        <f t="shared" si="3"/>
        <v>#DIV/0!</v>
      </c>
      <c r="L30" s="87"/>
      <c r="M30" s="87"/>
      <c r="N30" s="87"/>
      <c r="O30" s="91"/>
      <c r="P30" s="91"/>
      <c r="Q30" s="114"/>
    </row>
    <row r="31" spans="1:17" s="65" customFormat="1" ht="27.75" customHeight="1">
      <c r="A31" s="142" t="s">
        <v>16</v>
      </c>
      <c r="B31" s="142"/>
      <c r="C31" s="104">
        <f>C8+C9+C10+C11+C12+C13+C14+C15+C16+C17+C18+C19+C20+C21+C22+C23+C24+C25+C26+C27+C28+C29+C30</f>
        <v>2032</v>
      </c>
      <c r="D31" s="104">
        <f>D8+D9+D10+D11+D12+D13+D14+D15+D16+D17+D18+D19+D20+D21+D22+D23+D24+D25+D26+D27+D28+D29+D30</f>
        <v>384</v>
      </c>
      <c r="E31" s="74">
        <f>D31/C31*100</f>
        <v>18.89763779527559</v>
      </c>
      <c r="F31" s="104">
        <f>SUM(F8:F30)</f>
        <v>1842</v>
      </c>
      <c r="G31" s="105">
        <f>SUM(G8:G30)</f>
        <v>366</v>
      </c>
      <c r="H31" s="73">
        <f t="shared" si="2"/>
        <v>19.86970684039088</v>
      </c>
      <c r="I31" s="106">
        <f>SUM(I8:I30)</f>
        <v>20</v>
      </c>
      <c r="J31" s="104">
        <f>J8+J9+J10+J11+J12+J13+J14+J15+J16+J17+J18+J19+J20+J21+J22+J23+J24+J25+J26+J27+J28+J29</f>
        <v>2</v>
      </c>
      <c r="K31" s="74">
        <f t="shared" si="3"/>
        <v>10</v>
      </c>
      <c r="L31" s="107">
        <f>SUM(L8:L30)</f>
        <v>70</v>
      </c>
      <c r="M31" s="107">
        <f>SUM(M8:M30)</f>
        <v>11</v>
      </c>
      <c r="N31" s="108">
        <f>M31/L31*100</f>
        <v>15.714285714285714</v>
      </c>
      <c r="O31" s="92">
        <f>O8+O9+O10+O11+O12+O13+O14+O15+O16+O17+O18+O19+O20+O21+O22+O23++O24+O25+O26+O27+O28+O29</f>
        <v>100</v>
      </c>
      <c r="P31" s="92">
        <f>P8+P9+P10+P11+P12+P13+P14+P15+P16+P17+P18+P19+P20+P21+P22+P23++P24+P25+P26+P27+P28+P29</f>
        <v>5</v>
      </c>
      <c r="Q31" s="114">
        <f t="shared" si="5"/>
        <v>0.05</v>
      </c>
    </row>
    <row r="32" spans="3:17" s="65" customFormat="1" ht="0.75" customHeight="1">
      <c r="C32" s="71" t="e">
        <f>F32+#REF!+#REF!+I32+#REF!+#REF!</f>
        <v>#REF!</v>
      </c>
      <c r="I32" s="76"/>
      <c r="J32" s="76"/>
      <c r="K32" s="76"/>
      <c r="Q32" s="91" t="e">
        <f t="shared" si="5"/>
        <v>#DIV/0!</v>
      </c>
    </row>
    <row r="33" spans="1:11" ht="12.75">
      <c r="A33" s="69"/>
      <c r="B33" s="139"/>
      <c r="C33" s="139"/>
      <c r="D33" s="139"/>
      <c r="E33" s="70"/>
      <c r="I33" s="77"/>
      <c r="J33" s="77"/>
      <c r="K33" s="77"/>
    </row>
    <row r="34" spans="1:7" s="12" customFormat="1" ht="12.75">
      <c r="A34" s="70"/>
      <c r="B34" s="141"/>
      <c r="C34" s="141"/>
      <c r="D34" s="141"/>
      <c r="E34" s="141"/>
      <c r="G34" s="81"/>
    </row>
    <row r="35" spans="2:7" s="12" customFormat="1" ht="14.25" customHeight="1">
      <c r="B35" s="5"/>
      <c r="C35" s="83"/>
      <c r="D35" s="5"/>
      <c r="E35" s="5"/>
      <c r="G35" s="82"/>
    </row>
    <row r="36" ht="12.75">
      <c r="B36" s="12"/>
    </row>
    <row r="37" ht="12.75">
      <c r="G37" s="80"/>
    </row>
    <row r="40" ht="12.75">
      <c r="F40" s="80"/>
    </row>
  </sheetData>
  <sheetProtection/>
  <mergeCells count="12">
    <mergeCell ref="B34:E34"/>
    <mergeCell ref="F5:H5"/>
    <mergeCell ref="A31:B31"/>
    <mergeCell ref="C4:E5"/>
    <mergeCell ref="B4:B6"/>
    <mergeCell ref="A4:A6"/>
    <mergeCell ref="F4:Q4"/>
    <mergeCell ref="O5:Q5"/>
    <mergeCell ref="I5:K5"/>
    <mergeCell ref="B33:D33"/>
    <mergeCell ref="L5:N5"/>
    <mergeCell ref="A2:Q2"/>
  </mergeCells>
  <printOptions/>
  <pageMargins left="0.51" right="0.24" top="0.36" bottom="0.42" header="0.24" footer="0.31496062992125984"/>
  <pageSetup fitToHeight="1" fitToWidth="1" horizontalDpi="600" verticalDpi="600" orientation="landscape" paperSize="9" scale="59" r:id="rId1"/>
  <ignoredErrors>
    <ignoredError sqref="F31 J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Ugoriya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</dc:creator>
  <cp:keywords/>
  <dc:description/>
  <cp:lastModifiedBy>Печерица Наталья Александровна</cp:lastModifiedBy>
  <cp:lastPrinted>2020-04-17T10:00:06Z</cp:lastPrinted>
  <dcterms:created xsi:type="dcterms:W3CDTF">2006-06-22T10:59:39Z</dcterms:created>
  <dcterms:modified xsi:type="dcterms:W3CDTF">2021-03-09T07:53:29Z</dcterms:modified>
  <cp:category/>
  <cp:version/>
  <cp:contentType/>
  <cp:contentStatus/>
</cp:coreProperties>
</file>